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项目表" sheetId="3" r:id="rId1"/>
  </sheets>
  <definedNames>
    <definedName name="_xlnm._FilterDatabase" localSheetId="0" hidden="1">项目表!#REF!</definedName>
  </definedNames>
  <calcPr calcId="144525"/>
</workbook>
</file>

<file path=xl/sharedStrings.xml><?xml version="1.0" encoding="utf-8"?>
<sst xmlns="http://schemas.openxmlformats.org/spreadsheetml/2006/main" count="304" uniqueCount="218">
  <si>
    <t>附件2</t>
  </si>
  <si>
    <t>芒康县2025年脱贫县财政衔接推进乡村振兴补助资金实施方案明细表</t>
  </si>
  <si>
    <t>填报单位：芒康县农业农村和科学技术局</t>
  </si>
  <si>
    <t>序号</t>
  </si>
  <si>
    <t>县（区)、乡（镇）名称</t>
  </si>
  <si>
    <t>项目名称</t>
  </si>
  <si>
    <t>建设地点（所在乡村名）</t>
  </si>
  <si>
    <t>项目建设内容（项目总体情况：可行性、必要性、经营性项目主体)</t>
  </si>
  <si>
    <t>项目性质      （新建或续建）</t>
  </si>
  <si>
    <t>财政衔接推进乡村振兴补助资金来源及金额</t>
  </si>
  <si>
    <t>投资计划(万元)</t>
  </si>
  <si>
    <t>备注</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</si>
  <si>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</si>
  <si>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</si>
  <si>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</si>
  <si>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</si>
  <si>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</si>
  <si>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</si>
  <si>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</si>
  <si>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</si>
  <si>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</si>
  <si>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</si>
  <si>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其他资金                （含整合资金）</t>
  </si>
  <si>
    <t>行次</t>
  </si>
  <si>
    <t>芒康县合计</t>
  </si>
  <si>
    <t>（一）乡村特色产业类（含产业基础设施配套）</t>
  </si>
  <si>
    <t>芒康县</t>
  </si>
  <si>
    <t>芒康县红色昌都旅游综合服务区——普拉站</t>
  </si>
  <si>
    <t>普拉村</t>
  </si>
  <si>
    <t xml:space="preserve">1、可行性:地处214国道线旁，地势平坦，旅游资源及林下资源丰富。                                                 2、必要性:全面推进乡村振兴。发展壮大集体经济是解决新时代“三农”问题的一项重要任务，是全面实现乡村振兴的必然选择和重要途径，事关农村改革发展稳定大局。可为游客提供便利的同时更好的带动林下资源销售。                        3、建设内容:在普拉村赛马场新建1座“冈仁波齐”出发点驿站，新建驿站300平米及附属工程、新建马厩200平米、新建展播室100平米、新建马术初学者级跑道800米、生命防护工程3700米、新建50KvA箱变一座及附属工程、污水管网500米及附属工程、新建给水管网500米及附属工程，盐碱地基础处理900平米。                                                        4、建设方式：通过工程招标确定第三方企业承建。                                                                 5、运营主体：普拉村村集体运营。                                                                               6、资产确权:芒康县嘎托镇普拉村村委会。    </t>
  </si>
  <si>
    <t>新建</t>
  </si>
  <si>
    <t>中央衔接资金为300万元；自治区衔接资金250万元；市级配套资金为12万元；县级配套资金为34万元。</t>
  </si>
  <si>
    <t>芒康县“党建+农文旅+N”特色产品创意工坊</t>
  </si>
  <si>
    <t>帮达乡毛尼村</t>
  </si>
  <si>
    <t xml:space="preserve">  可行性：
    （一）市场可行性。一是帮达乡毛尼村地处214国道沿线，属地邦达仓历史文化悠久，交通便利且农文旅资源丰富。二是毛尼村是盛产青稞的地方，集体经济亟待发展壮大。三是秉持“党建+农文旅+N”融合发展理念，青稞粮仓主题元素的党建共享“e”站已建成，产品展厅、销售平台等载体已搭建。四是选择市场认可度高、文化底蕴深厚的文化元素，进行融合创新推出文创产品（“青稞粮仓”藏咸白酒、“高山原野”清鲜松茸、“甜蜜甘露”生态蜂蜜、“茶马古道”文化古盐），助力组织振兴红色美丽村庄建设。
    （二）经济可行性。通过“两新党支部+村党支部+党员+群众”混合所有制“飞地”集体经济发展模式，由“两新”组织与村级组织共同打造农牧特色产业及产品。
    （三）技术可行性。青稞酿制历史可追溯到文成公主进藏时期，古法酿制工艺传承至今，后期通过邦达仓、茶马古道远销国内外，产业品牌价值亟待开发。
    必要性：
    （一）全面推进乡村振兴。发展壮大集体经济是解决新时代“三农”问题的一项重要举措，是巩固拓展脱贫攻坚成果同乡村振兴有效衔接的必然选择和重要途径，事关农牧区改革发展稳定大局。
    （二）带动农牧民增收致富。一是可以增设工作岗位，促地农牧民群众就业。二是从农牧民群众家庭收购原材料。
    建设内容：总建筑面积2114.93㎡，预计投资560万元，其中：500万元用于主体和配套建设，60万元用于运营经费。
    运营主体：芒康县帮达乡毛尼村经济合作社
    资产确权：芒康县帮达乡毛尼村村民委员会</t>
  </si>
  <si>
    <t>续建</t>
  </si>
  <si>
    <t>中央衔接资金为280万元；自治区衔接资金200万元；市级配套资金为10万元；县级配套资金为70万元。</t>
  </si>
  <si>
    <t>芒康县嘎托镇达吉村无土栽培项目</t>
  </si>
  <si>
    <t>达吉村</t>
  </si>
  <si>
    <t>1、可行性:改善村民饮食均衡。村民长期慢性病较多，日常饮食成分单一，主要是青稞、大米、肉类等。加上村离县城10公里处，购买极不方便，为持续、稳定满足村民对健康、绿色食品的需求，改善村民饮食，搭配维生素、微量元素的摄入，可逐步改善村民身体状况。2、必要性:增加村民收入。村民大部分无就业技能，引进新型无土栽培农业生产技术，有利于提升村民的文化素质，掌握先进的农业技能和知识，掌握现代化农业生产管理模式和技术。3、建设内容：建设温室大棚2座，占地600平方米，采用双层骨架三层薄膜，配备无土栽培系统。4、管护机制:项目运营管理主要由达吉村委员会组织经营，安排人员接受培训，管理日常运营。5、资产确权:芒康县嘎托镇达吉村</t>
  </si>
  <si>
    <t>中央衔接资金为36.2094万元。</t>
  </si>
  <si>
    <t>芒康县2025年人畜分离项目</t>
  </si>
  <si>
    <t>芒康县13个乡（镇）</t>
  </si>
  <si>
    <r>
      <rPr>
        <sz val="14"/>
        <rFont val="宋体"/>
        <charset val="134"/>
      </rPr>
      <t>1、可行性:促进畜牧业可持续发展</t>
    </r>
    <r>
      <rPr>
        <sz val="14"/>
        <rFont val="Times New Roman"/>
        <charset val="134"/>
      </rPr>
      <t>‌</t>
    </r>
    <r>
      <rPr>
        <sz val="14"/>
        <rFont val="宋体"/>
        <charset val="134"/>
      </rPr>
      <t>：人畜分离模式不仅提高了养殖效益，还降低了环境污染和资源浪费，有助于畜牧业的可持续发展。通在人畜分离模式下，养殖活动集中管理，可以有效解决村庄卫生问题，减少粪便堆积和疾病传播，提升村庄的整体宜居环境。                                                                                                    2、必要性:有效预防疾病传播，该项目的实施不仅会有效避免人畜健康的问题，还可能有效控制公共卫生问题。通过人畜分离，可以减少脏乱差现象，提升农村的整体环境质量</t>
    </r>
    <r>
      <rPr>
        <sz val="14"/>
        <rFont val="Times New Roman"/>
        <charset val="134"/>
      </rPr>
      <t>‌</t>
    </r>
    <r>
      <rPr>
        <sz val="14"/>
        <rFont val="宋体"/>
        <charset val="134"/>
      </rPr>
      <t>。                                                              3、建设内容:芒康县北中部乡（镇）计划实施人畜分离2078户，嘎托镇、宗西乡、如美镇、曲登乡、措瓦乡、洛尼乡、索多西乡、曲孜卡乡、朱巴龙乡、帮达乡、徐中乡、木许乡、纳西民族乡，所有乡镇实施分散式人畜分离2078户。4、管护机制:项目运营管理主要由11乡政府负责管理日常运营。                                                      5、资产确权:嘎托镇政府、宗西乡政府、如美镇政府、曲登乡政府、措瓦乡政府、洛尼乡政府、索多西乡政府、曲孜卡乡政府、朱巴龙乡政府、帮达乡政府、徐中乡政府</t>
    </r>
  </si>
  <si>
    <t>中央衔接资金为2078万元。</t>
  </si>
  <si>
    <t>（二）小型公益性基础设施类</t>
  </si>
  <si>
    <t>1.农田灌溉</t>
  </si>
  <si>
    <t>芒康县曲登乡曲登村灾后农田恢复项目</t>
  </si>
  <si>
    <t>芒康县曲登乡曲登村</t>
  </si>
  <si>
    <t>1、可行性：通过实施本项目，提高群众粮食安全生产，促进农牧民增收。2、必要性：有效解决群众农田安全生产及灌溉用水和高效节水等民生问题。3、建设内容（受灾面积80亩左右）新建取水口2座，沉砂池2座，恢复输水渠道1325m，修建浆砌石挡墙715m，预留渠道分水口55处，耕地面层清淤2万m3，种植土回填2万m3，撒有机肥36t）。4:管护机制：曲登乡曲登村村委会。5、资产确权：芒康县曲登乡曲登村村委会</t>
  </si>
  <si>
    <t>中央衔接资金为224万元；自治区衔接资金120万元；市级配套资金为35.64万元；县级配套资金为70万元。</t>
  </si>
  <si>
    <t>芒康县洛尼乡洛尼村土地整治及灌溉工程建设项目</t>
  </si>
  <si>
    <t>芒康县洛尼乡洛尼村</t>
  </si>
  <si>
    <t>1、可行性：通过实施本项目，提高群众粮食产量，促进农牧民增收。2、必要性：有效解决群众农田灌溉用水及高效节水等民生问题。3、建设内容：建设面积600亩，建设内容包括新建排灌渠道5条，新建Φ200PE管道2条，取水口一处，200m³蓄水池2座，沉沙池3处，同时配备渠道附属工程。4、管护机制：芒康县洛尼乡洛尼村村委会。5、资产确权：芒康县洛尼乡洛尼村村委会</t>
  </si>
  <si>
    <t>中央衔接资金为264万元；自治区衔接资金180万元；市级配套资金为34.24万元；县级配套资金为37万元。</t>
  </si>
  <si>
    <t>芒康县宗西乡宗荣村古日荣组农田灌溉项目</t>
  </si>
  <si>
    <t>芒康县宗西乡宗荣村古日荣组</t>
  </si>
  <si>
    <t>1、可行性：通过实施本项目，提高群众粮食产量，促进农牧民增收。2、必要性：有效解决群众农田灌溉用水及高效节水等民生问题。3、建设内容：新建取水口2座，沉砂池2座、引水管道2990M、灌溉渠道2575M、管道跨沟2处等配套附属设施。4、管护机制：芒康县朱宗西乡宗荣村村委会。5、资产确权：芒康县宗西乡宗荣村村委会</t>
  </si>
  <si>
    <t>中央衔接资金为178万元；自治区衔接资金120万元；市级配套资金为26.5万元；县级配套资金为38万元。</t>
  </si>
  <si>
    <t>芒康县索多西乡达海龙村灌溉水渠建设项目</t>
  </si>
  <si>
    <t>芒康县索多西乡达海龙</t>
  </si>
  <si>
    <t>1、可行性：通过实施本项目，提高群众粮食产量，促进农牧民增收。2、必要性：有效解决群众农田灌溉用水及高效节水等民生问题。3、建设内容：新建新建取水口6座，新建沉砂池5座，各类管道4632M，渠道衬砌7965M，蓄水池3座，分水口144处，跨河5处、穿路6处。4、管护机制：芒康县索多西乡达海龙村委会。5、资产确权：芒康县索多西乡达海龙村委会</t>
  </si>
  <si>
    <t>中央衔接资金为306万元；自治区衔接资金240万元；市级配套资金为78.68万元；县级配套资金为31万元。</t>
  </si>
  <si>
    <t>芒康县嘎托镇加它村马龙组灌溉水渠建设项目</t>
  </si>
  <si>
    <t>嘎托镇加它村马龙组</t>
  </si>
  <si>
    <t>1、可行性：通过实施本项目，提高群众粮食产量，促进农牧民增收。2、必要性：有效解决群众农田灌溉用水及高效节水等民生问题。3、建设内容：新建取水口4座，新建沉砂池4座，输水管道1350m，渠道衬砌8600m，分水口170处，水池3座。4、管护机制：芒康县嘎托镇加它村村委会。5、资产确权：芒康县嘎托镇加它村村委会</t>
  </si>
  <si>
    <t>中央衔接资金为358万元；自治区衔接资金240万元；市级配套资金为39.35万元；县级配套资金为52万元。</t>
  </si>
  <si>
    <t>芒康县木许乡木许村灌溉管道灾后维修项目</t>
  </si>
  <si>
    <t>芒康县木许乡木许村</t>
  </si>
  <si>
    <t>1、可行性：通过实施本项目，提高群众粮食产量，促进农牧民增收。2、必要性：有效解决群众农田灌溉用水及高效节水等民生问题。3、建设内容：管道恢复、新建管道支墩、镇墩，新建管道钢管渡槽及相关配套设施。4:管护机制：芒康县木许乡木许村村委会。5、资产确权：芒康县木许乡木许村村委会</t>
  </si>
  <si>
    <t>中央衔接资金为40万元；自治区衔接资金20万元；市级配套资金为8.5万元；县级配套资金为10万元。</t>
  </si>
  <si>
    <t>芒康县朱巴龙乡松瓦村卡麦组水渠项目</t>
  </si>
  <si>
    <t>芒康县朱巴龙乡松瓦村</t>
  </si>
  <si>
    <t>1、可行性：通过实施本项目，可有效提高群众粮食安全生产，促进农牧民群众收益。2、必要性：有效解决群众农田灌溉用水及高效节水等民生问题。3、建设内容：新建明沟混泥土水渠2500米，取水口1座，蓄水池200立方。4、管护机制：芒康县朱巴龙乡松瓦村村委会。5、资产确权：芒康县朱巴龙乡松瓦村村委会</t>
  </si>
  <si>
    <t>中央衔接资金为90万元；自治区衔接资金40万元；市级配套资金为20万元；县级配套资金为18万元。</t>
  </si>
  <si>
    <t>芒康县如美镇拉乌村德美组灌溉水渠建设项目</t>
  </si>
  <si>
    <t>芒康县如美镇拉乌村德美组</t>
  </si>
  <si>
    <t>1、可行性：通过实施本项目，提高群众粮食产量，促进农牧民增收。2、必要性：有效解决群众农田灌溉用水及高效节水等民生问题。3、建设内容为：新建沉砂池1座，汇水池1座，渠道衬砌1420m，分水口40处。4、管护机制：芒康县如美镇拉乌村村委会。5、资产确权：芒康县如美镇拉乌村村委会</t>
  </si>
  <si>
    <t>中央衔接资金为58万元；自治区衔接资金30万元；市级配套资金为8.91万元；县级配套资金为20万元。</t>
  </si>
  <si>
    <t>芒康县如美镇卡均村灾后重建项目</t>
  </si>
  <si>
    <t>芒康县如美镇卡均村</t>
  </si>
  <si>
    <t>1、可行性：通过实施本项目，提高群众粮食产量，促进农牧民增收。2、必要性：有效解决群众农田灌溉用水及高效节水等解决生活饮用水民生问题。3、建设内容：重建取水口3座，沉砂池3座、恢复重建DN315PE管200米，DN300×6无缝钢管100米，C25F200砼挡土墙400m3。4、管护机制：芒康县如美镇卡均村村委会。5、资产确权：芒康县如美镇卡均村村委会</t>
  </si>
  <si>
    <t>中央衔接资金为44万元；自治区衔接资金20万元；市级配套资金为6.22万元；县级配套资金为17万元。</t>
  </si>
  <si>
    <t>芒康县莽岭乡</t>
  </si>
  <si>
    <t>芒康县莽岭乡农田灌溉水渠项目</t>
  </si>
  <si>
    <t>芒康县莽岭乡（上）下莽岭村</t>
  </si>
  <si>
    <t>1、建设内容：上莽岭旺多组灌溉片区：重建取水口1座、沉砂池1座、30*40cm渠道衬砌2000m、DN200钢管40m；上莽岭仔然组灌溉片区：30*40cm渠道衬砌2992m；下莽岭加根组灌溉片区：重建取水口1座、沉砂池2座、500m³蓄水池1座、30*40cm渠道衬砌240m、DN250PE管85m、DN200钢管40m；下莽岭尼扎组灌溉片区：重建取水口1座、沉砂池1座，50m³蓄水池1座、30*40cm渠道衬砌1619m、DN315PE管640m、DN200钢管40m；下莽岭巴达组灌溉片区：重建50m³蓄水池1座。
2、可行性：项目区村民的农牧业生产用水困难，供水保障低于灌溉用水标准，无法满足灌溉要求，更无法对农业增产，场外交通便利，场内交通需要考虑二次搬运。
3、必要性：项目所实施区域，灌溉片区现状取水设施损坏，引水渠道为土质渠道，取水口损坏，蓄水池损坏，引水流量渗漏严重，从而导致村民无法满足农牧业生产用水，故而实施此项目具有重大的意义。灌溉面积达1470亩。
4、管护机制：芒康县莽岭乡下（上）莽岭村村委会。
5、资产确权：芒康县下（上）莽岭村村委会。</t>
  </si>
  <si>
    <t>中央衔接资金为438万元其中（中央少数民族发展资金为165万元）；自治区衔接资金为70万元；市级配套资金为30.1万元；县级配套资金为46万元。</t>
  </si>
  <si>
    <t>芒康县索多西乡</t>
  </si>
  <si>
    <t>芒康县索多西乡角比西村灌溉水渠建设项目</t>
  </si>
  <si>
    <t>芒康县索多西乡角比西村</t>
  </si>
  <si>
    <t>1、建设内容：角比西村新建取水口4座，沉砂池4座，渠道0.5km，管道1.2km；贡扎西组新建取水口3座，沉砂池1座，蓄水池1座，渠道1.95km，管道0.2km；洛日组新建取水口2座，沉砂池2座，蓄水池1座，渠道2.5km，管道1.9km；洛益组新建取水口1座，沉砂池1座，管道1.5km。
2、可行性：供水保障低于灌溉用水标准，无法满足灌溉要求，更无法对农业增产，场外交通便利，场内交通需要考虑二次搬运。
3、必要性：项目所实施区域，灌溉片区现状取水设施损坏，引水渠道为土质渠道，取水口损坏，蓄水池损坏，引水流量渗漏严重，从而导致村民无法满足农牧业生产用水。灌溉面积达667亩。
4、管护机制：芒康县索多西乡角比西村村委会。
5、资产确权：芒康县索多西乡角比西村村委会。</t>
  </si>
  <si>
    <t>中央衔接资金为275万元；自治区衔接资金为90万元；市级配套资金为30万元；县级配套资金为63.8万元。</t>
  </si>
  <si>
    <t>芒康县索多西乡农田灌溉水渠维修项目</t>
  </si>
  <si>
    <t>芒康县索多西乡格朗西村、安麦西村</t>
  </si>
  <si>
    <t>1、建设内容：芒康县索多西乡格朗西村、安麦西村：农田灌溉安装PE主管（1.6Mpa DN200 ）2700米；支管2200米（1.6Mpa DN200PE100），嘎西组更换主管道3000米、支线管道1500米。
2、可行性：无法满足现在农田灌溉要求。
3、必要性：项目所实施区域，农田灌溉片区现状管道设施损坏，灌溉面积达228亩。
4、管护机制：芒康县索多西乡格朗西村、安麦西村村委会。
5、资产确权：芒康县索多西乡格朗西村、安麦西村村委会。</t>
  </si>
  <si>
    <t>中央衔接资金为105万元；自治区衔接资金为20万元；市级配套资金为5万元；县级配套资金为10万元。</t>
  </si>
  <si>
    <t>2.交通类</t>
  </si>
  <si>
    <t>芒康县措瓦乡日许村多巴组3号桥梁工程</t>
  </si>
  <si>
    <t>措瓦乡日许村</t>
  </si>
  <si>
    <t>必要性：该项目点位现状无任何跨沟设施，村民出行直接在冲沟里通行。雨季时该冲沟泥石流很大，冬季时冲沟里河水结冰，存在严重安全隐患，严重影响多巴组47户363人出行。
可行性：该项目的建设可以直接跨过该冲沟，让村民不在涉水过河，消除安全隐患，推动带动多巴组的经济发展。
建设内容：新建一座1-20米空心板桥梁（含导流堤、引道）,护栏（0.5米）+行车道(4.5米)+护栏(0.5米)，路线全长0.245公里。</t>
  </si>
  <si>
    <t>中央衔接资金为48万元；自治区衔接资金30万元；市级配套资金为5万元；县级配套资金为13万元。</t>
  </si>
  <si>
    <t>芒康县洛尼乡洛尼村洛尼组桥梁工程</t>
  </si>
  <si>
    <t>洛尼乡洛尼村</t>
  </si>
  <si>
    <t>必要性：该项目现状为简易木桥，河宽桥小。每年雨季时，河水会将木桥冲走，迫使村民有时不得不涉水过河，存在严重的安全隐患，制约着洛尼组的经济发展。
可行性：该项目的建设能直接跨越河流，不再让村民涉水过河，消除安全隐患，推动洛尼组的经济发展。
建设内容：新建一座3-20米空心板桥梁（含导流堤、引道）,护栏（0.5米）+行车道(4.5米)+护栏(0.5米)，路线全长0.182公里。</t>
  </si>
  <si>
    <t>中央衔接资金为299万元；自治区衔接资金200万元；市级配套资金为7.37万元；县级配套资金为80万元。</t>
  </si>
  <si>
    <t>芒康县嘎托镇巴拉村左尼组1号桥梁工程</t>
  </si>
  <si>
    <t>嘎托镇巴拉村</t>
  </si>
  <si>
    <t>必要性：该项目现状为危桥，给村民出行造成严重的安全隐患，制约着左尼组的经济发展。
可行性：该项目的建设能极大改善村民出行条件，消除安全隐患，推动左尼组的经济发展。
建设内容：新建一座2-13米空心板桥梁（含导流堤、引道）,护栏（0.5米）+行车道(4.5米)+护栏(0.5米)。</t>
  </si>
  <si>
    <t>中央衔接资金为140万元；自治区衔接资金98万元；市级配套资金为8万元；县级配套资金为33万元。</t>
  </si>
  <si>
    <t>芒康县如美镇卡均村桥梁工程</t>
  </si>
  <si>
    <t>如美镇卡均村</t>
  </si>
  <si>
    <t>必要性：该项目点位现状无任何跨沟设施，村民出行直接在冲沟里通行。雨季时该冲沟泥石流较大，冬季时冲沟里河水结冰，存在严重安全隐患，严重影响村民出行。
可行性：该项目的建设可以直接跨过该冲沟，让村民不在涉水过河，消除安全隐患，推动带动卡均村及达日村的经济发展。
建设内容：1-25米T型桥梁，0.5米护栏+4.5米行车道+0.5米护栏（含导流堤300米）</t>
  </si>
  <si>
    <t>中央衔接资金为291.833万元；自治区衔接资金72万元；市级配套资金为6.167万元；县级配套资金为29万元。</t>
  </si>
  <si>
    <t>芒康县曲登乡</t>
  </si>
  <si>
    <t>芒康县曲登乡邓巴村沙比组挡墙工程</t>
  </si>
  <si>
    <t>芒康县曲登乡邓巴村</t>
  </si>
  <si>
    <t xml:space="preserve">1、必要性：曲登乡邓巴村沙比组道路局部路段常年受河水冲刷，对路基稳定存在较大风险，部分路基已悬空，对群众出行存在较大安全隐患。
2、可行性：该项目的建设能加固邓巴村沙比组道路路基稳定性，降低群众出行安全风险。
3、建设内容：新增片石混凝土基础151.2m³、M10浆砌挡墙492.3m³，1-4m*2m盖板涵洞10m/2道,挖除旧路面70.2m³，修复混凝土路面234㎡，砂砾垫层234m2，标志牌2块。
4、管护机制：芒康县曲登乡邓巴村村委会。
5、资产确权：芒康县曲登乡邓巴村村委会。
</t>
  </si>
  <si>
    <t>中央衔接资金为72万元；自治区衔接资金为5万元；市级配套资金为10万元；县级配套资金为3.7万元。</t>
  </si>
  <si>
    <t>芒康县索多西乡安麦西村安麦西组党堆顶生命安全防护工程</t>
  </si>
  <si>
    <t>芒康县索多西乡安麦西村</t>
  </si>
  <si>
    <t xml:space="preserve">1、必要性：群众出行存在安全隐患；
2、建设内容：增设钢波形护栏3036米，增设安全警示标志牌12块；
3、可行性：为保障出行安全，有效预防和减少交通事故的发生。
4、管护机制：芒康县索多西乡安麦西村村委会。
5、资产确权：芒康县索多西乡安麦西村村委会。
</t>
  </si>
  <si>
    <t>中央衔接资金为60万元；自治区衔接资金为10万元；市级配套资金为4.6万元。</t>
  </si>
  <si>
    <t>芒康县索多西乡角比西村洛益组生命安全防护工程</t>
  </si>
  <si>
    <t>1、必要性：群众出行存在安全隐患；
2、建设内容：增设钢波形护栏2084米，增设安全警示标志牌12块，道路扩宽2公里（清理土方1138m3），增加浆砌片石挡土墙555m3；
3、可行性：为保障出行安全，有效预防和减少交通事故的发生。
4、管护机制：芒康县索多西乡角比西村村委会。
5、资产确权：芒康县索多西乡角比西村村委会。</t>
  </si>
  <si>
    <t>中央衔接资金为70万元；自治区衔接资金为5万元；市级配套资金为12.7万元。</t>
  </si>
  <si>
    <t>3.水利类</t>
  </si>
  <si>
    <t>芒康县徐中乡尼玛莎村日西组水渠维修工程</t>
  </si>
  <si>
    <t>徐中乡尼玛沙村</t>
  </si>
  <si>
    <t>可行性：经现场调查，尼玛沙村日西组灌溉水源水量充足，现场施工条件成熟，施工难度不大。必要性：本工程的实施，可有效解决尼玛沙村日西组300亩耕地灌溉用水，粮食产量可得到较大提高；建设内容：取水口1座，DN200PE管道1500米，300立方米水池1座。运营主体：芒康县徐中乡尼玛沙村村民委员会负责工程后期运行管理。资产确权：工程竣工验收后，签订《移交证书》，工程移交至芒康县徐中乡尼玛沙村村民委员会。</t>
  </si>
  <si>
    <t>中央衔接资金为55万元；自治区衔接资金20万元；市级配套资金为8.61万元；县级配套资金为20万元。</t>
  </si>
  <si>
    <t>芒康县百人以上农村供水工程饮水安全提升项目</t>
  </si>
  <si>
    <t>措瓦乡库孜村、仲日村，徐中乡哈扎村、门巴村，竹巴龙乡竹草地贡村，木许乡安东村、昂多乡曲塔村、纳西乡纳西村、加达村，嘎托镇火拉村、卓俄村、仲堆村，帮达乡加尼顶村。</t>
  </si>
  <si>
    <t xml:space="preserve">可行性：根据现场调查情况，拟建各农村供水工程点的水源满足需求，亦可在村庄附近打造水井解决供水。
必要性：受近年来气候影响，我县农村供水出现多处水源干枯现象，需更换水源；且已建多处农村供水水源为河床水，水质不稳定，无法满足正在供水需求，须对水源进行更换和配套净水、消毒设备。
建设内容：新建水井4座及配套设施，改造取水口6处，供水管道35km，10方蓄水池6座，20方蓄水池7座，30方蓄水池2座50方蓄水池1座，水质集中处理设备6套，设备房6间。
管护机制：各工程点所在村民委员会负责工程后期运行管理。工程竣工验收后，签订《移交证书》，工程移交至各工程点所在村民委员会。
 </t>
  </si>
  <si>
    <t>中央衔接资金为360万元；自治区衔接资金252万元；市级配套资金为18.36万元；县级配套资金为89万元。</t>
  </si>
  <si>
    <t>芒康县曲登乡邓巴村农村供水水质提升试点工程</t>
  </si>
  <si>
    <t>曲登乡邓巴村</t>
  </si>
  <si>
    <t>可行性：通过改造水源，增加净化消毒设施，提高供水水质。通过改造供水管网和防冻取水桩，可有效解决季节性通水问题。
必要性：邓巴村因使用河溪水水源，汛期水质浑浊，影响供水水质质量，且部分住户存在季节性通水问题。建设内容：改造截潜流取水口1座，配套水质净化池1座，水质净化设备1套，dn110输水管道7500米，入户工程96处。管护机制：芒康县曲登乡邓巴村村民委员会负责工程后期运行管理。工程竣工验收后，签订《移交证书》，工程移交至芒康县曲登乡邓巴村村民委员会。</t>
  </si>
  <si>
    <t>中央以工代赈资金为349万元，县级配套资金为46万元。</t>
  </si>
  <si>
    <t>芒康县嘎托镇平德村安置点供水提升工程</t>
  </si>
  <si>
    <t>嘎托镇平德村</t>
  </si>
  <si>
    <t>可行性：通过新建新水源，铺设管道等配套设施，可有效解平德村供水困难问题。必要性：目前在县城水厂管网延伸供水，因水压不足导致供水不正常。建设内容：维修原水池1座，新增泉水取水口1座，铺设dn110PB管道4680米，dn25PB管道755米，新建150立方米蓄水池1座，安置点内新增4个取水点。管护机制：芒康县嘎托镇平德村村民委员会负责工程后期运行管理。工程竣工验收后，签订《移交证书》，工程移交至芒康县嘎托镇平德村村民委员会。</t>
  </si>
  <si>
    <t>中央衔接资金为103万元；自治区衔接资金74万元；市级配套资金为6.59万元；县级配套资金为30万元。</t>
  </si>
  <si>
    <t>芒康县朱巴龙乡朱巴龙村
农村供水提升项目</t>
  </si>
  <si>
    <t>朱巴龙乡朱巴龙村</t>
  </si>
  <si>
    <t>可行性：经现场调查，拟建水源水质、水量满足供水需求。
必要性：本工程的实施，可解决朱巴龙村近1200名群众生活饮用水质量，缓解朱巴龙乡供水不足问题。建设内容：本工程主要建设内容：新建取水口1个，50m³沉砂池1座，150m³蓄水池1座，闸阀井44座，输水管DN110（t=6mm）无缝钢管13726.49m，配水主管1.6MpaDN50PE管1021.22m，入户管1.6MpaDN25PE管120m，防冻供水桩4座，250t/d水质净化消毒设备系统1套。管护机制：芒康县朱巴龙乡朱巴龙村村民委员会负责工程后期运行管理。工程竣工验收后，签订《移交证书》，工程移交至芒康县朱巴龙乡朱巴龙村村民委员会。</t>
  </si>
  <si>
    <t>中央衔接资金为330万元；自治区衔接资金239万元；市级配套资金为15.51万元；县级配套资金为88万元。</t>
  </si>
  <si>
    <t>芒康县昂多乡水利基础设施提升项目</t>
  </si>
  <si>
    <t>昂多乡曲塔村、吉措村</t>
  </si>
  <si>
    <t>可行性：拟建防洪堤未占用耕地和林草地，项目所在地地材满足建设要求。
必要性：因曲塔村加油站下游段未修建防洪堤，2023年8月份，被洪水冲毁耕地2.8亩，至今未对防洪堤进行加固。
建设内容：吉措村：新建水井2口及配套5.5光伏泵站系统2套，dn90PE供水管网改造7.2km，增加保温措施。维修截潜流取水口1座，dn90管道保温2.5km；曲塔村：新建水井1口及配套5.5光伏泵站系统1套，铺设dn63管道2.6km，维修20方蓄水池1座；新建5级提防，10年一遇m防洪堤0.8km，堤身为埋石混凝土结构，堤顶宽0.5m，堤高3.50m，底宽1.85m。
管护机制：芒康县昂多乡曲塔村、吉措村村民委员会负责工程后期运行管理。工程竣工验收后，签订《移交证书》，工程移交至昂多乡曲塔村、吉措村村民委员会。</t>
  </si>
  <si>
    <t>中央衔接资金为271万元；自治区衔接资金182万元；市级配套资金为17万元；县级配套资金为50万元。</t>
  </si>
  <si>
    <t>芒康县如美镇竹卡村农村供水维修项目</t>
  </si>
  <si>
    <t>芒康县如美镇竹卡村</t>
  </si>
  <si>
    <t>1、可行性：通过维修管道等配套设施，可有效解决西竹卡村、拉乌村供水困难问题。
2、必要性：通过近期大排查，发现我县部分村及小学因水源不足、管网等维修不及时，经常出现临时供水问题。3、建设内容：维修DN63PE管道4650米。DN110PE管道1500米，维修DN250钢管150米。
4、管护机制：工程所在村村民委员会负责工程后期运行管理。工程竣工验收后，签订《移交证书》，工程移交至工程所在村村民委员会。
5、资产确权：芒康县如美镇竹卡村村委会。</t>
  </si>
  <si>
    <t>中央衔接资金为52万元；市级配套资金为7万元；县级配套资金为6万元。</t>
  </si>
  <si>
    <t>芒康县措瓦乡日许村农村供水维修项目</t>
  </si>
  <si>
    <t>芒康县如美镇日许村</t>
  </si>
  <si>
    <t>可行性：通过新建新水源，铺设管道等配套设施，可有效解决日许村、措瓦村供水困难问题。
建设内容：深水井3口，配套5.5KW光伏水泵系统3套，15m³保温水桶3座，DN40上水管道520米，铺设DN50PE管道2875米，DN40PE管道400米，DN32管道180米，DN25PE管道780米，DN25PE入户管道660米，管道压力等级全部为1.6MPa；修建检查井5座，排气阀井2座，排尼阀井4座，防冻取水桩36套。
管护机制：工程所在村村民委员会负责工程后期运行管理。工程竣工验收后，签订《移交证书》，工程移交至工程所在村村民委员会。</t>
  </si>
  <si>
    <t>中央衔接资金为102万元；自治区衔接资金为10万元；市级配套资金为10万元；县级配套资金为5.5万元。</t>
  </si>
  <si>
    <t>芒康县2025年度全县农村供水维修项目</t>
  </si>
  <si>
    <t>毛尼村、加尼顶村、格朗西村、吉措村、曲登村、角比西村、小昌都村、巴拉村、加达村</t>
  </si>
  <si>
    <t>1、可行性：通过维修管道、水池，更换水源等提升芒康县农村和部分小学供水保障水平，提高水质，提升冬季供水保障水平。
2、必要性：通过近期大排查，发现我县部分村及小学因水源不足、管网等维修不及时，经常出现临时供水问题。
3、建设内容：1m³泉水取水口6座，4m³泉水取水口3座，深水井1口及配套设施，铺设DN110PE管道6050米，DN75PE管道970米，DN63PE管道5535米，DN50PE管道5640米，DN40PE管道6665米，DN32PE管道2110米，DN25PE引水管道2430米，DN25PE入户管道6665米，管道压力等级全部为1.6MPa；10m³蓄水池1座，30m³蓄水池3座，50m³蓄水池2座，100m³蓄水池1座，防冻取水桩131座。
4、管护机制：工程所在村村民委员会负责工程后期运行管理。工程竣工验收后，签订《移交证书》，工程移交至工程所在村村民委员会。
5、资产确权：芒康县毛尼村、加尼顶村、格朗西村、吉措村、曲登村、角比西村、小昌都村、巴拉村、加达村村委会。</t>
  </si>
  <si>
    <t>中央衔接资金为212.6万元；自治区衔接资金为211.12万元；市级配套资金为22.173万元；县级配套资金为30.23万元。</t>
  </si>
  <si>
    <t>（三）宜居宜业和美村庄类</t>
  </si>
  <si>
    <t>芒康县措瓦乡仲日村高原和美村庄建设项目</t>
  </si>
  <si>
    <t>措瓦乡仲日村</t>
  </si>
  <si>
    <t>1必要性: 人居环境的改善可以提高农民的居住舒适度和生活质量，本项目的建设将通过对村内基础设施的改造提升，从而改善措瓦乡仲日村村容村貌，提升乡村文明建设程度。2、可行性：通过此次建设人居环境整治项目，不仅改善村庄人居环境，而且改善群众思想观念。通过补短板基础设施、提供更好生活条件。通过现场与乡政府、村委会以及百姓沟通了解，一致表示对本项目的建设需求非常渴望，本项目的实施覆盖措瓦乡仲日村全村，将对该村入户道路、庭院经济、院内硬化、室内电线改造、垃圾收集及处理等。房前屋后的绿化等进行改造改善3、建设内容：新建农副产品交易中心1045.93平方米；室外附属工程包括混凝土硬化702.27平方米；交易中心附属硬化343.9平方米，交易中心室外附属照明10盏，室外强弱电工程，室外给排水工程50立方米矩形蓄水池5座，化粪池1座，市政工程包括混泥土路面通路组38106平方米，防洪堤1314.18立方米，防洪挡墙606立方米，景观工程包括混泥土路面入户道路17460.9平方米，砂石路面入户道路3576.31平方米，晒坝2859.93平方米，垃圾分类收集点（含硬化）11个，3立方沟臂式垃圾箱11座，蔬菜大棚7544.43平方米，村客运站室外附属提升876.99平方米，方形树池10个，杨树10株，新大机井2座，太阳能路灯157盏，庭院改造153户。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仲日村村委会。6、资产确权：芒康县措瓦乡仲日村村委会。</t>
  </si>
  <si>
    <t>中央衔接资金为2122万元其中（中央少数民族发展资金为737万元）；自治区衔接资金为525万元其中（少数民族发展资金为381万元）；市级配套资金为22.56万元；县级配套资金为73万元。</t>
  </si>
  <si>
    <t>芒康县洛尼乡洛尼村高原和美村庄建设项目</t>
  </si>
  <si>
    <t>1、必要性:本项目的建设将通过对村内基础设施的改造提升，从而改变洛尼乡洛尼村村貌，提升乡村文明程度，带动农村面貌全面提升。良好的人居环境整治将吸引更多的优质资源来发展振兴村庄，有效地推进乡村振兴战略，促进产业发展，为村庄带来新的变化。2、可行性:通过补短板基础设施、提供更好生活条件。通过现场与乡政府、村委会以及百姓沟通了解，一致表示对本项目的建设需求非常渴望，本项目的实施覆盖洛尼乡洛尼村全村5个自然组208户2035人，将对该村通组及入户道路、庭院改造由政府以奖代补每户3万元的形式发放给当地百姓，由老百姓自己修建；（到户蔬菜大棚）、安全供水、室内电线改造、房前屋后的绿化等进行改善。洛尼乡洛尼村位于S202贡芒公路沿线，距离县城45KM,交通便利。3、建设内容：改造通组路6.526公里；硬化入户道路60047.71平方米；新建1座小桥1-16m，新装太阳能路灯169盏，新建晒麦场479.1平方米，新建蔬菜温室大棚203个，庭院改造208户。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洛尼村村委会。6、资产确权、芒康县洛尼乡洛尼村村委会。</t>
  </si>
  <si>
    <t>中央衔接资金为2119万元其中（中央少数民族发展资金为1000万元）；自治区衔接资金525万元其中（自治区少数民族发展为525万元）；市级配套资金为25.54万元；县级配套资金为107万元。</t>
  </si>
  <si>
    <t>（四）人居环境整治类</t>
  </si>
  <si>
    <t>芒康县帮达乡戈托自然村人居环境整治项目</t>
  </si>
  <si>
    <t>1、必要性：芒康县帮达毛尼村乡戈托组共计32户295人，该组整体位于214国道旁边，入户道路为土路，几乎没有庭院经济，本项目将通过对村内基础设施的改造提升，完善本村基础设施、提供更好的生活条件。从而改变帮达乡毛尼村戈托组村容村貌，提升乡村文明建设程度。通过此次建设人居环境整治项目，不仅改善村庄人居环境，而且改善群众思想观念。2、可行性：通过现场与乡政府、村委会以及百姓沟通了解，一致表示对本项目的建设需求非常渴望。通过入户道路、庭院经济，庭院改造由政府以奖代补每户3万元的形式发放给当地百姓，由老百姓自己修建，室内电线改造、安全饮水等内容，参与群众受益人：为本组32户295人带来增收87万元。项目的实施还可解决当地94人的就业问题。3、建设内容：新建庭院经济32座，（温室大棚每座37.8㎡）改造入户道路6298.53㎡，新增饮水工程1项（含80m深机井和泵房等配套设施）新建民宿充电桩2套及热水器6套。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毛尼村村委会。6、资产确权：芒康县毛尼村村委会。</t>
  </si>
  <si>
    <t>中央衔接资金为292万元；自治区衔接资金47万元；市级配套资金为10.98万元；县级配套资金为72万元。</t>
  </si>
  <si>
    <t>芒康县易地搬迁安置点维修及更新项目</t>
  </si>
  <si>
    <t>芒康县易地搬迁安置点</t>
  </si>
  <si>
    <t>1、必要性：芒康县全县域共15个易地搬迁安置点，全县搬迁户数2705户，搬迁总人口16955人，安置住房总套数2705套，为了易地扶贫搬迁持续巩固，对全县域易地扶贫搬迁安置点进行维修和更新。2、可行性：通过对易地扶贫搬迁安置点进行维修和更新，居住环境能得到大幅改善，能提升搬迁户的幸福感，获得感；能有效巩固易地扶贫搬迁后续工作。3、建设内容：总用地面积13796.68平方米，易地搬迁安置点内公共道路翻新及维修、设置复合藏式风格的太阳能路灯、铁质栏杆;排水沟维修、检查井维修、雨污水管网14个点零星维修、饮用水入户管网14个点零星维修;坡屋面防水维修;14个点的室内电气线路维修及附属设施维修等。4、管护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t>
  </si>
  <si>
    <t>维修</t>
  </si>
  <si>
    <t>中央衔接资金为1848万元；自治区衔接资金209万元；市级配套资金为315.98万元；县级配套资金为302万元。</t>
  </si>
  <si>
    <t>芒康县措瓦乡措瓦村人居环境整治项目</t>
  </si>
  <si>
    <t>措瓦乡措瓦村</t>
  </si>
  <si>
    <t xml:space="preserve">1、必要性: 芒康县措瓦乡措瓦村在位于S203省道旁边，需要提升农村人居环境整治、遇到雨水天气，入户道路极为难走。人居环境的改善可以提高农民的居住舒适度和生活质量，本项目的建设将通过对村内基础设施的改造提升，从而改措瓦乡措瓦村村容村貌，提升乡村文明建设程度。                                     2、可行性：通过此次建设人居环境整治项目，不仅改善村庄人居环境，而且改善群众思想观念。通过补短板基础设施、提供更好生活条件。通过现场与乡政府、村委会以及百姓沟通了解，一致表示对本项目的建设需求非常渴望，本项目的实施覆盖措瓦乡措瓦村全村，将对该村入户道路、庭院经济、院内硬化、室内电线改造、垃圾收集及处理等。房前屋后的绿化等进行改造。3、建设内容：入户路硬化36415平方，砂石路面20191平方米，垃圾分类收集点16个，新建取水口3座，蓄水池3座，管道工程600米及其他配套设施。 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措瓦乡措瓦村村委会。6、资产确权：芒康县措瓦乡措瓦村。                          </t>
  </si>
  <si>
    <t>中央衔接资金为663万元；自治区衔接资金150万元；市级配套资金为6.95万元；县级配套资金为78万元。</t>
  </si>
  <si>
    <t>芒康县宗西乡通古村人居环境整治建设项目</t>
  </si>
  <si>
    <t>宗西乡通古村</t>
  </si>
  <si>
    <t>1、必要性：芒康县宗西乡通古村，乡村整体比较偏僻，群众思想相对落后，现入户道路狭窄，生产资料等按照原始人工和牲畜来完成搬运。人居环境的改善可以提高农民的居住舒适度和生活质量，本项目的建设将通过对村内基础设施的改造提升，从而改变宗西乡通古村村容村貌，提升乡村文明建设程度。2、可行性：通过此次建设人居环境整治项目，不仅改善村庄人居环境，而且改善群众思想观念。通过补短板基础设施、提供更好生活条件。通过现场与乡政府、村委会以及百姓沟通了解，一致表示对本项目的建设需求非常渴望。3、建设内容：新建通组公路9.711公里；改造入户道路3.54千米；集中淋浴室及附属工程，其中：淋浴房69.32平方米，主水管556米，取水口2个，露天洗澡池4个总面积约206.4平方米，通透式围墙152米，太阳能光伏板及蓄电池1套，烘干设备1台。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通古村村村委会。6、资产确权：芒康县宗西乡通古村村委会。</t>
  </si>
  <si>
    <t>中央衔接资金为759万元；自治区衔接资金150万元；市级配套资金为5.55万元；县级配套资金为21万元。</t>
  </si>
  <si>
    <t>芒康县朱巴龙乡达嘎顶村人居环境整治工程</t>
  </si>
  <si>
    <t>朱巴龙乡达嘎顶村</t>
  </si>
  <si>
    <t>1、必要性：芒康县朱巴龙乡达嘎顶村共计32户279人，该村入户道路整体为土路，无庭院经济，本项目将通过对村内基础设施的改造提升，完善本村基础设施、提供更好的生活条件。从而改变达嘎顶村容村貌，提升乡村文明建设程度。2、可行性：通过现场与乡政府、村委会以及百姓沟通了解，一致表示对本项目的建设需求非常渴望，改善村内出行条件及村容村貌,参与群众受益人：为本村32户279人带来增收48万元。3、建设内容：入户道路硬化2.5km、村容村貌提升改造32户及附属工程，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达嘎顶村村委会。6、资产确权：芒康县达嘎顶村村委会。</t>
  </si>
  <si>
    <t>中央衔接资金为200万元</t>
  </si>
  <si>
    <t>芒康县2025年户厕改造项目</t>
  </si>
  <si>
    <t>昂多乡、戈波乡乡、索多西乡</t>
  </si>
  <si>
    <t>芒康县共计522户，昂多乡吉措村、曲塔村（分散式改造300户）；戈波乡（122户）；索多西乡安麦西村（100户）。</t>
  </si>
  <si>
    <t>改造</t>
  </si>
  <si>
    <t>中央衔接资金为104.4万元</t>
  </si>
  <si>
    <t>芒康县2025年下半年人畜分离项目</t>
  </si>
  <si>
    <t>芒康县4个乡（镇）</t>
  </si>
  <si>
    <r>
      <rPr>
        <sz val="14"/>
        <rFont val="宋体"/>
        <charset val="134"/>
      </rPr>
      <t>可行性:促进畜牧业可持续发展</t>
    </r>
    <r>
      <rPr>
        <sz val="14"/>
        <rFont val="Times New Roman"/>
        <charset val="134"/>
      </rPr>
      <t>‌</t>
    </r>
    <r>
      <rPr>
        <sz val="14"/>
        <rFont val="宋体"/>
        <charset val="134"/>
      </rPr>
      <t>：人畜分离模式不仅提高了养殖效益，还降低了环境污染和资源浪费，有助于畜牧业的可持续发展。通在人畜分离模式下，养殖活动集中管理，可以有效解决村庄卫生问题，减少粪便堆积和疾病传播，提升村庄的整体宜居环境。                                                                                                    必要性:有效预防疾病传播，该项目的实施不仅会有效避免人畜健康的问题，还可能有效控制公共卫生问题。通过人畜分离，可以减少脏乱差现象，提升农村的整体环境质量</t>
    </r>
    <r>
      <rPr>
        <sz val="14"/>
        <rFont val="Times New Roman"/>
        <charset val="134"/>
      </rPr>
      <t>‌</t>
    </r>
    <r>
      <rPr>
        <sz val="14"/>
        <rFont val="宋体"/>
        <charset val="134"/>
      </rPr>
      <t>。                                                             建设内容:芒康县北中部乡（镇）计划实施人畜分离帮达乡26户、洛尼乡1户、徐中乡10户、如美镇23户，所有乡镇实施分散式人畜分离60户。4、管护机制:项目运营管理主要由4个乡政府负责管理日常运营。                                                      5、资产确权:洛尼乡政府、帮达乡政府、徐中乡政府。</t>
    </r>
  </si>
  <si>
    <t>中央衔接资金为60万元。</t>
  </si>
  <si>
    <t>芒康县2025年户厕改造县级配套项目</t>
  </si>
  <si>
    <t>芒康县3个乡（镇）</t>
  </si>
  <si>
    <t>芒康县共计522户，昂多乡吉措村、曲塔村（分散式改造300户）；戈波乡（122户）；索多西乡安麦西村（100户）市级、县级每户配套500元。</t>
  </si>
  <si>
    <t>自治区衔接资金为26.1万元。</t>
  </si>
  <si>
    <t>芒康县如美镇竹卡村化粪池工程</t>
  </si>
  <si>
    <t>建设内容：新建2座75m³化粪池，新建DN300波纹管污水管网107m，新建4座检查井及附属工程；可行性:现阶段，如美镇竹卡村生活污水未经沉淀，化粪池是一种利用沉淀和厌氧微生物发酵的原理，以去除粪便污水或其他生活污水中悬浮物、有机物和病原微生物为主要目的的小型污水初级处理构筑物。污水通过化粪池的沉淀作用可去除大部分悬浮物，通过微生物的厌氧发酵作用可降解部分有机物。通过化粪池的预处理可有效降低受纳水体的污染负荷。化粪池参照国家标准图集实施，技术上有保证。化粪池结构简单、易施工、造价低、维护管理简便、无能耗、运行费用省、卫生效果好，作为紧急处置如美镇竹卡村生活污水直排有一定成效，经研究认为建设如美镇竹卡村化粪池可行。 必要性:必要性：如美镇位于澜沧江畔，是国道318必经的重要节点城镇，镇区竹卡村承担重要旅游服务功能。截止目前，如美镇竹卡村尚未建成生活污水处理设施，村内生活污水直排进入澜沧江，各级政府职能部门及广大人民群众对建设如美污水收集、沉淀、处理愿望迫切，如美镇竹卡村化粪池作为污水收集、沉淀的重要设施，有很强的建设必要性。</t>
  </si>
  <si>
    <t>中央衔接资金为11万元；自治区衔接资金为15万元；市级配套资金为5万元；县级配套资金为7.77万元。</t>
  </si>
  <si>
    <t>（五）培训类</t>
  </si>
  <si>
    <t>芒康县农牧民技能培训项目</t>
  </si>
  <si>
    <t>全县16个乡镇</t>
  </si>
  <si>
    <t>护林员150人 实用技术培训200人，共计350人培训</t>
  </si>
  <si>
    <t>中央衔接资金为32.4万元</t>
  </si>
  <si>
    <t>（六）贴息类</t>
  </si>
  <si>
    <t>芒康县2024年小额信贷及产业（项目）贴息还款项目</t>
  </si>
  <si>
    <t>芒康县16个乡（镇）</t>
  </si>
  <si>
    <t>芒康县贷款贴息（小额信贷贴息）282.5576万元</t>
  </si>
  <si>
    <t>中央衔接资金为282.5576万元</t>
  </si>
</sst>
</file>

<file path=xl/styles.xml><?xml version="1.0" encoding="utf-8"?>
<styleSheet xmlns="http://schemas.openxmlformats.org/spreadsheetml/2006/main">
  <numFmts count="10">
    <numFmt numFmtId="176" formatCode="0.0000_ "/>
    <numFmt numFmtId="177" formatCode="0.00_ "/>
    <numFmt numFmtId="178" formatCode="0_ "/>
    <numFmt numFmtId="179" formatCode="yyyy&quot;年&quot;m&quot;月&quot;d&quot;日&quot;;@"/>
    <numFmt numFmtId="180" formatCode="0.0000_);\(0.0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81" formatCode="0.00_);\(0.00\)"/>
  </numFmts>
  <fonts count="31">
    <font>
      <sz val="11"/>
      <color theme="1"/>
      <name val="宋体"/>
      <charset val="134"/>
      <scheme val="minor"/>
    </font>
    <font>
      <b/>
      <sz val="12"/>
      <name val="宋体"/>
      <charset val="134"/>
      <scheme val="minor"/>
    </font>
    <font>
      <b/>
      <sz val="14"/>
      <name val="宋体"/>
      <charset val="134"/>
      <scheme val="minor"/>
    </font>
    <font>
      <sz val="14"/>
      <name val="宋体"/>
      <charset val="134"/>
    </font>
    <font>
      <b/>
      <sz val="24"/>
      <name val="宋体"/>
      <charset val="134"/>
      <scheme val="minor"/>
    </font>
    <font>
      <b/>
      <sz val="14"/>
      <name val="宋体"/>
      <charset val="134"/>
    </font>
    <font>
      <b/>
      <sz val="14"/>
      <name val="仿宋"/>
      <charset val="134"/>
    </font>
    <font>
      <sz val="14"/>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b/>
      <sz val="11"/>
      <color rgb="FFFA7D00"/>
      <name val="宋体"/>
      <charset val="0"/>
      <scheme val="minor"/>
    </font>
    <font>
      <i/>
      <sz val="11"/>
      <color rgb="FF7F7F7F"/>
      <name val="宋体"/>
      <charset val="0"/>
      <scheme val="minor"/>
    </font>
    <font>
      <u/>
      <sz val="11"/>
      <color rgb="FF0000FF"/>
      <name val="宋体"/>
      <charset val="0"/>
      <scheme val="minor"/>
    </font>
    <font>
      <sz val="12"/>
      <name val="宋体"/>
      <charset val="134"/>
    </font>
    <font>
      <b/>
      <sz val="11"/>
      <color theme="1"/>
      <name val="宋体"/>
      <charset val="0"/>
      <scheme val="minor"/>
    </font>
    <font>
      <sz val="11"/>
      <color rgb="FF006100"/>
      <name val="宋体"/>
      <charset val="0"/>
      <scheme val="minor"/>
    </font>
    <font>
      <b/>
      <sz val="18"/>
      <color theme="3"/>
      <name val="宋体"/>
      <charset val="134"/>
      <scheme val="minor"/>
    </font>
    <font>
      <sz val="11"/>
      <color indexed="63"/>
      <name val="宋体"/>
      <charset val="134"/>
    </font>
    <font>
      <sz val="11"/>
      <color indexed="8"/>
      <name val="宋体"/>
      <charset val="134"/>
    </font>
    <font>
      <sz val="11"/>
      <color rgb="FF3F3F76"/>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4"/>
      <name val="Times New Roman"/>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7"/>
        <bgColor indexed="64"/>
      </patternFill>
    </fill>
    <fill>
      <patternFill patternType="solid">
        <fgColor theme="6"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0" fontId="19" fillId="0" borderId="0"/>
    <xf numFmtId="0" fontId="24" fillId="0" borderId="0" applyProtection="0">
      <alignment vertical="center"/>
    </xf>
    <xf numFmtId="0" fontId="9" fillId="23" borderId="0" applyNumberFormat="0" applyBorder="0" applyAlignment="0" applyProtection="0">
      <alignment vertical="center"/>
    </xf>
    <xf numFmtId="0" fontId="8" fillId="28" borderId="0" applyNumberFormat="0" applyBorder="0" applyAlignment="0" applyProtection="0">
      <alignment vertical="center"/>
    </xf>
    <xf numFmtId="0" fontId="8" fillId="21" borderId="0" applyNumberFormat="0" applyBorder="0" applyAlignment="0" applyProtection="0">
      <alignment vertical="center"/>
    </xf>
    <xf numFmtId="0" fontId="9" fillId="32" borderId="0" applyNumberFormat="0" applyBorder="0" applyAlignment="0" applyProtection="0">
      <alignment vertical="center"/>
    </xf>
    <xf numFmtId="0" fontId="19" fillId="0" borderId="0">
      <alignment vertical="center"/>
    </xf>
    <xf numFmtId="0" fontId="9" fillId="22" borderId="0" applyNumberFormat="0" applyBorder="0" applyAlignment="0" applyProtection="0">
      <alignment vertical="center"/>
    </xf>
    <xf numFmtId="0" fontId="8" fillId="24"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17" borderId="0" applyNumberFormat="0" applyBorder="0" applyAlignment="0" applyProtection="0">
      <alignment vertical="center"/>
    </xf>
    <xf numFmtId="0" fontId="8" fillId="27" borderId="0" applyNumberFormat="0" applyBorder="0" applyAlignment="0" applyProtection="0">
      <alignment vertical="center"/>
    </xf>
    <xf numFmtId="0" fontId="24" fillId="0" borderId="0">
      <alignment vertical="center"/>
    </xf>
    <xf numFmtId="0" fontId="24" fillId="0" borderId="0">
      <alignment vertical="center"/>
    </xf>
    <xf numFmtId="0" fontId="8" fillId="30" borderId="0" applyNumberFormat="0" applyBorder="0" applyAlignment="0" applyProtection="0">
      <alignment vertical="center"/>
    </xf>
    <xf numFmtId="0" fontId="8" fillId="19" borderId="0" applyNumberFormat="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31" borderId="14" applyNumberFormat="0" applyAlignment="0" applyProtection="0">
      <alignment vertical="center"/>
    </xf>
    <xf numFmtId="0" fontId="24" fillId="0" borderId="0">
      <alignment vertical="center"/>
      <protection locked="0"/>
    </xf>
    <xf numFmtId="0" fontId="29" fillId="0" borderId="8" applyNumberFormat="0" applyFill="0" applyAlignment="0" applyProtection="0">
      <alignment vertical="center"/>
    </xf>
    <xf numFmtId="0" fontId="25" fillId="25" borderId="10" applyNumberFormat="0" applyAlignment="0" applyProtection="0">
      <alignment vertical="center"/>
    </xf>
    <xf numFmtId="0" fontId="18" fillId="0" borderId="0" applyNumberFormat="0" applyFill="0" applyBorder="0" applyAlignment="0" applyProtection="0">
      <alignment vertical="center"/>
    </xf>
    <xf numFmtId="0" fontId="23" fillId="0" borderId="0">
      <alignment vertical="center"/>
    </xf>
    <xf numFmtId="0" fontId="26" fillId="16" borderId="13" applyNumberFormat="0" applyAlignment="0" applyProtection="0">
      <alignment vertical="center"/>
    </xf>
    <xf numFmtId="0" fontId="8" fillId="29" borderId="0" applyNumberFormat="0" applyBorder="0" applyAlignment="0" applyProtection="0">
      <alignment vertical="center"/>
    </xf>
    <xf numFmtId="0" fontId="8" fillId="33" borderId="0" applyNumberFormat="0" applyBorder="0" applyAlignment="0" applyProtection="0">
      <alignment vertical="center"/>
    </xf>
    <xf numFmtId="42" fontId="0" fillId="0" borderId="0" applyFont="0" applyFill="0" applyBorder="0" applyAlignment="0" applyProtection="0">
      <alignment vertical="center"/>
    </xf>
    <xf numFmtId="0" fontId="15" fillId="0" borderId="11" applyNumberFormat="0" applyFill="0" applyAlignment="0" applyProtection="0">
      <alignment vertical="center"/>
    </xf>
    <xf numFmtId="0" fontId="17" fillId="0" borderId="0" applyNumberFormat="0" applyFill="0" applyBorder="0" applyAlignment="0" applyProtection="0">
      <alignment vertical="center"/>
    </xf>
    <xf numFmtId="0" fontId="16" fillId="16" borderId="10" applyNumberFormat="0" applyAlignment="0" applyProtection="0">
      <alignment vertical="center"/>
    </xf>
    <xf numFmtId="0" fontId="9" fillId="15" borderId="0" applyNumberFormat="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0" fillId="11" borderId="9" applyNumberFormat="0" applyFont="0" applyAlignment="0" applyProtection="0">
      <alignment vertical="center"/>
    </xf>
    <xf numFmtId="0" fontId="21" fillId="2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8"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7" applyNumberFormat="0" applyFill="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24" fillId="0" borderId="0">
      <alignment vertical="center"/>
    </xf>
    <xf numFmtId="0" fontId="9" fillId="9" borderId="0" applyNumberFormat="0" applyBorder="0" applyAlignment="0" applyProtection="0">
      <alignment vertical="center"/>
    </xf>
    <xf numFmtId="0" fontId="20" fillId="0" borderId="12" applyNumberFormat="0" applyFill="0" applyAlignment="0" applyProtection="0">
      <alignment vertical="center"/>
    </xf>
    <xf numFmtId="0" fontId="9" fillId="10" borderId="0" applyNumberFormat="0" applyBorder="0" applyAlignment="0" applyProtection="0">
      <alignment vertical="center"/>
    </xf>
    <xf numFmtId="0" fontId="11" fillId="7" borderId="0" applyNumberFormat="0" applyBorder="0" applyAlignment="0" applyProtection="0">
      <alignment vertical="center"/>
    </xf>
    <xf numFmtId="0" fontId="8" fillId="6" borderId="0" applyNumberFormat="0" applyBorder="0" applyAlignment="0" applyProtection="0">
      <alignment vertical="center"/>
    </xf>
    <xf numFmtId="0" fontId="12" fillId="0" borderId="0" applyNumberFormat="0" applyFill="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9" fillId="12" borderId="0" applyNumberFormat="0" applyBorder="0" applyAlignment="0" applyProtection="0">
      <alignment vertical="center"/>
    </xf>
    <xf numFmtId="0" fontId="8" fillId="3" borderId="0" applyNumberFormat="0" applyBorder="0" applyAlignment="0" applyProtection="0">
      <alignment vertical="center"/>
    </xf>
  </cellStyleXfs>
  <cellXfs count="5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81"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0" fontId="4" fillId="0" borderId="0" xfId="21" applyNumberFormat="1" applyFont="1" applyFill="1" applyBorder="1" applyAlignment="1" applyProtection="1">
      <alignment horizontal="center" vertical="center" wrapText="1"/>
    </xf>
    <xf numFmtId="0" fontId="1" fillId="0" borderId="0" xfId="21" applyNumberFormat="1" applyFont="1" applyFill="1" applyBorder="1" applyAlignment="1" applyProtection="1">
      <alignment horizontal="left" vertical="center" wrapText="1"/>
    </xf>
    <xf numFmtId="0" fontId="1" fillId="0" borderId="1" xfId="21"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vertical="center" wrapText="1"/>
    </xf>
    <xf numFmtId="0" fontId="2" fillId="0" borderId="2" xfId="21" applyNumberFormat="1" applyFont="1" applyFill="1" applyBorder="1" applyAlignment="1" applyProtection="1">
      <alignment horizontal="center" vertical="center" wrapText="1"/>
    </xf>
    <xf numFmtId="0" fontId="2" fillId="0" borderId="3" xfId="21" applyNumberFormat="1" applyFont="1" applyFill="1" applyBorder="1" applyAlignment="1" applyProtection="1">
      <alignment horizontal="center" vertical="center" wrapText="1"/>
    </xf>
    <xf numFmtId="0" fontId="2" fillId="0" borderId="4" xfId="21"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1" xfId="14"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79" fontId="4" fillId="0" borderId="0" xfId="21" applyNumberFormat="1" applyFont="1" applyFill="1" applyBorder="1" applyAlignment="1" applyProtection="1">
      <alignment horizontal="center" vertical="center" wrapText="1"/>
    </xf>
    <xf numFmtId="181" fontId="4" fillId="0" borderId="0" xfId="21" applyNumberFormat="1" applyFont="1" applyFill="1" applyBorder="1" applyAlignment="1" applyProtection="1">
      <alignment horizontal="center" vertical="center" wrapText="1"/>
    </xf>
    <xf numFmtId="0" fontId="1" fillId="0" borderId="0" xfId="21" applyNumberFormat="1" applyFont="1" applyFill="1" applyBorder="1" applyAlignment="1" applyProtection="1">
      <alignment horizontal="center" vertical="center" wrapText="1"/>
    </xf>
    <xf numFmtId="181" fontId="1" fillId="0" borderId="0" xfId="21" applyNumberFormat="1" applyFont="1" applyFill="1" applyBorder="1" applyAlignment="1" applyProtection="1">
      <alignment horizontal="center" vertical="center" wrapText="1"/>
    </xf>
    <xf numFmtId="181" fontId="1" fillId="0" borderId="1" xfId="21" applyNumberFormat="1" applyFont="1" applyFill="1" applyBorder="1" applyAlignment="1" applyProtection="1">
      <alignment horizontal="center" vertical="center" wrapText="1"/>
    </xf>
    <xf numFmtId="0" fontId="2" fillId="0" borderId="1" xfId="21" applyNumberFormat="1" applyFont="1" applyFill="1" applyBorder="1" applyAlignment="1" applyProtection="1">
      <alignment horizontal="center" vertical="center" wrapText="1"/>
    </xf>
    <xf numFmtId="177" fontId="2" fillId="0" borderId="1" xfId="21" applyNumberFormat="1" applyFont="1" applyFill="1" applyBorder="1" applyAlignment="1" applyProtection="1">
      <alignment horizontal="center" vertical="center" wrapText="1"/>
    </xf>
    <xf numFmtId="181" fontId="2" fillId="0" borderId="1" xfId="21"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6" fillId="0" borderId="1" xfId="21" applyNumberFormat="1" applyFont="1" applyFill="1" applyBorder="1" applyAlignment="1" applyProtection="1">
      <alignment horizontal="center" vertical="center" wrapText="1"/>
    </xf>
    <xf numFmtId="176" fontId="6" fillId="0" borderId="1" xfId="21"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81" fontId="1" fillId="0" borderId="0" xfId="21" applyNumberFormat="1" applyFont="1" applyFill="1" applyBorder="1" applyAlignment="1" applyProtection="1">
      <alignment vertical="center" wrapText="1"/>
    </xf>
    <xf numFmtId="180" fontId="1" fillId="0" borderId="5" xfId="0" applyNumberFormat="1" applyFont="1" applyFill="1" applyBorder="1" applyAlignment="1">
      <alignment horizontal="center" vertical="center" wrapText="1"/>
    </xf>
    <xf numFmtId="181" fontId="1" fillId="0" borderId="6" xfId="21" applyNumberFormat="1" applyFont="1" applyFill="1" applyBorder="1" applyAlignment="1" applyProtection="1">
      <alignment horizontal="center" vertical="center" wrapText="1"/>
    </xf>
    <xf numFmtId="176" fontId="3" fillId="0" borderId="1" xfId="21" applyNumberFormat="1" applyFont="1" applyFill="1" applyBorder="1" applyAlignment="1" applyProtection="1">
      <alignment horizontal="center" vertical="center" wrapText="1"/>
    </xf>
    <xf numFmtId="176" fontId="3" fillId="0" borderId="0" xfId="0" applyNumberFormat="1" applyFont="1" applyFill="1" applyAlignment="1">
      <alignment horizontal="center" vertical="center"/>
    </xf>
    <xf numFmtId="177" fontId="3" fillId="0" borderId="1" xfId="21" applyNumberFormat="1" applyFont="1" applyFill="1" applyBorder="1" applyAlignment="1" applyProtection="1">
      <alignment horizontal="center" vertical="center" wrapText="1"/>
    </xf>
    <xf numFmtId="178" fontId="1" fillId="0" borderId="0" xfId="21" applyNumberFormat="1" applyFont="1" applyFill="1" applyBorder="1" applyAlignment="1" applyProtection="1">
      <alignment horizontal="center" vertical="center" wrapText="1"/>
    </xf>
    <xf numFmtId="177" fontId="6" fillId="0" borderId="1" xfId="21" applyNumberFormat="1"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wrapText="1"/>
    </xf>
  </cellXfs>
  <cellStyles count="57">
    <cellStyle name="常规" xfId="0" builtinId="0"/>
    <cellStyle name="常规 2 2 2" xfId="1"/>
    <cellStyle name="常规_Sheet1 2" xfId="2"/>
    <cellStyle name="强调文字颜色 6" xfId="3" builtinId="49"/>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60% - 强调文字颜色 5" xfId="12" builtinId="48"/>
    <cellStyle name="40% - 强调文字颜色 2" xfId="13" builtinId="35"/>
    <cellStyle name="常规 5" xfId="14"/>
    <cellStyle name="常规 10 2 3 2 2"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常规 51" xfId="21"/>
    <cellStyle name="标题 1" xfId="22" builtinId="16"/>
    <cellStyle name="输入" xfId="23" builtinId="20"/>
    <cellStyle name="超链接" xfId="24" builtinId="8"/>
    <cellStyle name="常规_贫困县涉农资金整合工作示范县统计表12月21日" xfId="25"/>
    <cellStyle name="输出" xfId="26" builtinId="21"/>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40% - 强调文字颜色 4" xfId="44" builtinId="43"/>
    <cellStyle name="20% - 强调文字颜色 1" xfId="45" builtinId="30"/>
    <cellStyle name="常规_Sheet1" xfId="46"/>
    <cellStyle name="强调文字颜色 5" xfId="47" builtinId="45"/>
    <cellStyle name="汇总" xfId="48" builtinId="25"/>
    <cellStyle name="强调文字颜色 2" xfId="49" builtinId="33"/>
    <cellStyle name="差" xfId="50" builtinId="27"/>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1"/>
  <sheetViews>
    <sheetView tabSelected="1" zoomScale="70" zoomScaleNormal="70" topLeftCell="A2" workbookViewId="0">
      <pane xSplit="4" ySplit="6" topLeftCell="E44" activePane="bottomRight" state="frozen"/>
      <selection/>
      <selection pane="topRight"/>
      <selection pane="bottomLeft"/>
      <selection pane="bottomRight" activeCell="D59" sqref="D59"/>
    </sheetView>
  </sheetViews>
  <sheetFormatPr defaultColWidth="9" defaultRowHeight="45" customHeight="1"/>
  <cols>
    <col min="1" max="1" width="8.525" style="6" customWidth="1"/>
    <col min="2" max="2" width="12.3" style="6" customWidth="1"/>
    <col min="3" max="3" width="26.125" style="6" customWidth="1"/>
    <col min="4" max="4" width="23.75" style="6" customWidth="1"/>
    <col min="5" max="5" width="116.816666666667" style="6" customWidth="1"/>
    <col min="6" max="6" width="8.40833333333333" style="6" customWidth="1"/>
    <col min="7" max="7" width="36.875" style="6" customWidth="1"/>
    <col min="8" max="8" width="14.6416666666667" style="7" customWidth="1"/>
    <col min="9" max="9" width="17.3333333333333" style="7" customWidth="1"/>
    <col min="10" max="10" width="15.175" style="7" customWidth="1"/>
    <col min="11" max="11" width="14.75" style="7" customWidth="1"/>
    <col min="12" max="12" width="13.1916666666667" style="7" customWidth="1"/>
    <col min="13" max="13" width="13.275" style="7" customWidth="1"/>
    <col min="14" max="17" width="12.5" style="7" customWidth="1"/>
    <col min="18" max="18" width="9.71666666666667" style="6" customWidth="1"/>
    <col min="19" max="19" width="16.2416666666667" style="1" customWidth="1"/>
    <col min="20" max="20" width="9.25" style="1"/>
    <col min="21" max="16384" width="9" style="1"/>
  </cols>
  <sheetData>
    <row r="1" s="1" customFormat="1" customHeight="1" spans="1:18">
      <c r="A1" s="8" t="s">
        <v>0</v>
      </c>
      <c r="B1" s="8"/>
      <c r="C1" s="8"/>
      <c r="D1" s="6"/>
      <c r="E1" s="6"/>
      <c r="F1" s="6"/>
      <c r="G1" s="6"/>
      <c r="H1" s="7"/>
      <c r="I1" s="7"/>
      <c r="J1" s="7"/>
      <c r="K1" s="7"/>
      <c r="L1" s="7"/>
      <c r="M1" s="7"/>
      <c r="N1" s="7"/>
      <c r="O1" s="7"/>
      <c r="P1" s="7"/>
      <c r="Q1" s="7"/>
      <c r="R1" s="6"/>
    </row>
    <row r="2" s="1" customFormat="1" customHeight="1" spans="1:18">
      <c r="A2" s="9" t="s">
        <v>1</v>
      </c>
      <c r="B2" s="9"/>
      <c r="C2" s="9"/>
      <c r="D2" s="9"/>
      <c r="E2" s="9"/>
      <c r="F2" s="9"/>
      <c r="G2" s="29"/>
      <c r="H2" s="30"/>
      <c r="I2" s="30"/>
      <c r="J2" s="30"/>
      <c r="K2" s="30"/>
      <c r="L2" s="30"/>
      <c r="M2" s="30"/>
      <c r="N2" s="30"/>
      <c r="O2" s="30"/>
      <c r="P2" s="30"/>
      <c r="Q2" s="30"/>
      <c r="R2" s="6"/>
    </row>
    <row r="3" s="1" customFormat="1" ht="30" customHeight="1" spans="1:18">
      <c r="A3" s="10" t="s">
        <v>2</v>
      </c>
      <c r="B3" s="10"/>
      <c r="C3" s="10"/>
      <c r="D3" s="10"/>
      <c r="E3" s="31"/>
      <c r="F3" s="31"/>
      <c r="G3" s="31"/>
      <c r="H3" s="32"/>
      <c r="I3" s="45"/>
      <c r="J3" s="46"/>
      <c r="K3" s="46"/>
      <c r="L3" s="46"/>
      <c r="M3" s="46"/>
      <c r="N3" s="32"/>
      <c r="O3" s="32"/>
      <c r="P3" s="32"/>
      <c r="Q3" s="32"/>
      <c r="R3" s="51"/>
    </row>
    <row r="4" s="1" customFormat="1" ht="33" customHeight="1" spans="1:18">
      <c r="A4" s="11" t="s">
        <v>3</v>
      </c>
      <c r="B4" s="11" t="s">
        <v>4</v>
      </c>
      <c r="C4" s="12" t="s">
        <v>5</v>
      </c>
      <c r="D4" s="11" t="s">
        <v>6</v>
      </c>
      <c r="E4" s="11" t="s">
        <v>7</v>
      </c>
      <c r="F4" s="11" t="s">
        <v>8</v>
      </c>
      <c r="G4" s="11" t="s">
        <v>9</v>
      </c>
      <c r="H4" s="33"/>
      <c r="I4" s="33" t="s">
        <v>10</v>
      </c>
      <c r="J4" s="47"/>
      <c r="K4" s="47"/>
      <c r="L4" s="47"/>
      <c r="M4" s="47"/>
      <c r="N4" s="33"/>
      <c r="O4" s="33"/>
      <c r="P4" s="33"/>
      <c r="Q4" s="33"/>
      <c r="R4" s="11" t="s">
        <v>11</v>
      </c>
    </row>
    <row r="5" s="1" customFormat="1" ht="61" customHeight="1" spans="1:18">
      <c r="A5" s="11"/>
      <c r="B5" s="11"/>
      <c r="C5" s="12"/>
      <c r="D5" s="11"/>
      <c r="E5" s="11"/>
      <c r="F5" s="11"/>
      <c r="G5" s="11" t="s">
        <v>12</v>
      </c>
      <c r="H5" s="33" t="s">
        <v>13</v>
      </c>
      <c r="I5" s="33" t="s">
        <v>14</v>
      </c>
      <c r="J5" s="33" t="s">
        <v>15</v>
      </c>
      <c r="K5" s="33" t="s">
        <v>16</v>
      </c>
      <c r="L5" s="33" t="s">
        <v>17</v>
      </c>
      <c r="M5" s="33" t="s">
        <v>18</v>
      </c>
      <c r="N5" s="33" t="s">
        <v>19</v>
      </c>
      <c r="O5" s="33" t="s">
        <v>20</v>
      </c>
      <c r="P5" s="33" t="s">
        <v>21</v>
      </c>
      <c r="Q5" s="33" t="s">
        <v>22</v>
      </c>
      <c r="R5" s="11"/>
    </row>
    <row r="6" s="1" customFormat="1" ht="32" customHeight="1" spans="1:18">
      <c r="A6" s="11" t="s">
        <v>23</v>
      </c>
      <c r="B6" s="11">
        <v>1</v>
      </c>
      <c r="C6" s="11">
        <v>2</v>
      </c>
      <c r="D6" s="11">
        <v>3</v>
      </c>
      <c r="E6" s="11">
        <v>4</v>
      </c>
      <c r="F6" s="11">
        <v>5</v>
      </c>
      <c r="G6" s="11">
        <v>10</v>
      </c>
      <c r="H6" s="11">
        <v>11</v>
      </c>
      <c r="I6" s="11">
        <v>12</v>
      </c>
      <c r="J6" s="11">
        <v>13</v>
      </c>
      <c r="K6" s="11">
        <v>14</v>
      </c>
      <c r="L6" s="11">
        <v>15</v>
      </c>
      <c r="M6" s="11">
        <v>16</v>
      </c>
      <c r="N6" s="11">
        <v>17</v>
      </c>
      <c r="O6" s="11">
        <v>18</v>
      </c>
      <c r="P6" s="11">
        <v>19</v>
      </c>
      <c r="Q6" s="11">
        <v>20</v>
      </c>
      <c r="R6" s="11">
        <v>26</v>
      </c>
    </row>
    <row r="7" s="2" customFormat="1" ht="29" customHeight="1" spans="1:18">
      <c r="A7" s="13" t="s">
        <v>24</v>
      </c>
      <c r="B7" s="14"/>
      <c r="C7" s="14"/>
      <c r="D7" s="15"/>
      <c r="E7" s="34">
        <f>E8+E13+E45+E48+E58+E60</f>
        <v>45</v>
      </c>
      <c r="F7" s="34"/>
      <c r="G7" s="34"/>
      <c r="H7" s="35">
        <f t="shared" ref="H7:M7" si="0">H8+H13+H60+H45+H48+H58</f>
        <v>23676</v>
      </c>
      <c r="I7" s="35">
        <f t="shared" si="0"/>
        <v>23676</v>
      </c>
      <c r="J7" s="35">
        <f t="shared" si="0"/>
        <v>16383</v>
      </c>
      <c r="K7" s="35">
        <f t="shared" si="0"/>
        <v>4695.22</v>
      </c>
      <c r="L7" s="35">
        <f t="shared" si="0"/>
        <v>896.78</v>
      </c>
      <c r="M7" s="35">
        <f t="shared" si="0"/>
        <v>1701</v>
      </c>
      <c r="N7" s="34">
        <f>N8+N13+N45+N48+N58</f>
        <v>0</v>
      </c>
      <c r="O7" s="34">
        <f>O8+O13+O45+O48+O58</f>
        <v>0</v>
      </c>
      <c r="P7" s="34">
        <f>P8+P13+P45+P48+P58</f>
        <v>0</v>
      </c>
      <c r="Q7" s="34">
        <f>Q8+Q13+Q45+Q48+Q58</f>
        <v>0</v>
      </c>
      <c r="R7" s="35"/>
    </row>
    <row r="8" s="3" customFormat="1" ht="40" customHeight="1" spans="1:18">
      <c r="A8" s="16" t="s">
        <v>25</v>
      </c>
      <c r="B8" s="16"/>
      <c r="C8" s="16"/>
      <c r="D8" s="16"/>
      <c r="E8" s="34">
        <v>4</v>
      </c>
      <c r="F8" s="34"/>
      <c r="G8" s="34"/>
      <c r="H8" s="36">
        <f>SUM(H9:H12)</f>
        <v>3270.2094</v>
      </c>
      <c r="I8" s="36">
        <f t="shared" ref="H8:V8" si="1">SUM(I9:I12)</f>
        <v>3270.2094</v>
      </c>
      <c r="J8" s="36">
        <f t="shared" si="1"/>
        <v>2694.2094</v>
      </c>
      <c r="K8" s="36">
        <f t="shared" si="1"/>
        <v>450</v>
      </c>
      <c r="L8" s="36">
        <f t="shared" si="1"/>
        <v>22</v>
      </c>
      <c r="M8" s="36">
        <f t="shared" si="1"/>
        <v>104</v>
      </c>
      <c r="N8" s="36">
        <f t="shared" si="1"/>
        <v>0</v>
      </c>
      <c r="O8" s="36">
        <f t="shared" si="1"/>
        <v>0</v>
      </c>
      <c r="P8" s="36">
        <f t="shared" si="1"/>
        <v>0</v>
      </c>
      <c r="Q8" s="36">
        <f t="shared" si="1"/>
        <v>0</v>
      </c>
      <c r="R8" s="35"/>
    </row>
    <row r="9" s="4" customFormat="1" ht="164" customHeight="1" spans="1:18">
      <c r="A9" s="17">
        <v>1</v>
      </c>
      <c r="B9" s="17" t="s">
        <v>26</v>
      </c>
      <c r="C9" s="17" t="s">
        <v>27</v>
      </c>
      <c r="D9" s="17" t="s">
        <v>28</v>
      </c>
      <c r="E9" s="37" t="s">
        <v>29</v>
      </c>
      <c r="F9" s="17" t="s">
        <v>30</v>
      </c>
      <c r="G9" s="17" t="s">
        <v>31</v>
      </c>
      <c r="H9" s="38">
        <v>596</v>
      </c>
      <c r="I9" s="38">
        <f>J9+K9+L9+M9</f>
        <v>596</v>
      </c>
      <c r="J9" s="38">
        <v>300</v>
      </c>
      <c r="K9" s="38">
        <v>250</v>
      </c>
      <c r="L9" s="38">
        <v>12</v>
      </c>
      <c r="M9" s="38">
        <v>34</v>
      </c>
      <c r="N9" s="50">
        <v>0</v>
      </c>
      <c r="O9" s="50">
        <v>0</v>
      </c>
      <c r="P9" s="50">
        <v>0</v>
      </c>
      <c r="Q9" s="50">
        <v>0</v>
      </c>
      <c r="R9" s="17"/>
    </row>
    <row r="10" s="4" customFormat="1" ht="356" customHeight="1" spans="1:18">
      <c r="A10" s="17">
        <v>2</v>
      </c>
      <c r="B10" s="17" t="s">
        <v>26</v>
      </c>
      <c r="C10" s="17" t="s">
        <v>32</v>
      </c>
      <c r="D10" s="17" t="s">
        <v>33</v>
      </c>
      <c r="E10" s="37" t="s">
        <v>34</v>
      </c>
      <c r="F10" s="17" t="s">
        <v>35</v>
      </c>
      <c r="G10" s="17" t="s">
        <v>36</v>
      </c>
      <c r="H10" s="38">
        <v>560</v>
      </c>
      <c r="I10" s="38">
        <v>560</v>
      </c>
      <c r="J10" s="38">
        <v>280</v>
      </c>
      <c r="K10" s="38">
        <v>200</v>
      </c>
      <c r="L10" s="38">
        <v>10</v>
      </c>
      <c r="M10" s="38">
        <v>70</v>
      </c>
      <c r="N10" s="50">
        <v>0</v>
      </c>
      <c r="O10" s="50">
        <v>0</v>
      </c>
      <c r="P10" s="50">
        <v>0</v>
      </c>
      <c r="Q10" s="50">
        <v>0</v>
      </c>
      <c r="R10" s="17"/>
    </row>
    <row r="11" s="4" customFormat="1" ht="137" customHeight="1" spans="1:18">
      <c r="A11" s="17">
        <v>3</v>
      </c>
      <c r="B11" s="17" t="s">
        <v>26</v>
      </c>
      <c r="C11" s="17" t="s">
        <v>37</v>
      </c>
      <c r="D11" s="17" t="s">
        <v>38</v>
      </c>
      <c r="E11" s="37" t="s">
        <v>39</v>
      </c>
      <c r="F11" s="17" t="s">
        <v>30</v>
      </c>
      <c r="G11" s="17" t="s">
        <v>40</v>
      </c>
      <c r="H11" s="38">
        <v>36.2094</v>
      </c>
      <c r="I11" s="38">
        <v>36.2094</v>
      </c>
      <c r="J11" s="38">
        <v>36.2094</v>
      </c>
      <c r="K11" s="38">
        <v>0</v>
      </c>
      <c r="L11" s="38">
        <v>0</v>
      </c>
      <c r="M11" s="38">
        <v>0</v>
      </c>
      <c r="N11" s="50">
        <v>0</v>
      </c>
      <c r="O11" s="50">
        <v>0</v>
      </c>
      <c r="P11" s="50">
        <v>0</v>
      </c>
      <c r="Q11" s="50">
        <v>0</v>
      </c>
      <c r="R11" s="17"/>
    </row>
    <row r="12" s="4" customFormat="1" ht="191" customHeight="1" spans="1:18">
      <c r="A12" s="17">
        <v>4</v>
      </c>
      <c r="B12" s="17" t="s">
        <v>26</v>
      </c>
      <c r="C12" s="17" t="s">
        <v>41</v>
      </c>
      <c r="D12" s="17" t="s">
        <v>42</v>
      </c>
      <c r="E12" s="37" t="s">
        <v>43</v>
      </c>
      <c r="F12" s="17" t="s">
        <v>30</v>
      </c>
      <c r="G12" s="17" t="s">
        <v>44</v>
      </c>
      <c r="H12" s="38">
        <v>2078</v>
      </c>
      <c r="I12" s="38">
        <v>2078</v>
      </c>
      <c r="J12" s="38">
        <v>2078</v>
      </c>
      <c r="K12" s="38">
        <v>0</v>
      </c>
      <c r="L12" s="38">
        <v>0</v>
      </c>
      <c r="M12" s="38">
        <v>0</v>
      </c>
      <c r="N12" s="50">
        <v>0</v>
      </c>
      <c r="O12" s="50">
        <v>0</v>
      </c>
      <c r="P12" s="50">
        <v>0</v>
      </c>
      <c r="Q12" s="50">
        <v>0</v>
      </c>
      <c r="R12" s="17"/>
    </row>
    <row r="13" s="3" customFormat="1" ht="40" customHeight="1" spans="1:18">
      <c r="A13" s="16" t="s">
        <v>45</v>
      </c>
      <c r="B13" s="16"/>
      <c r="C13" s="16"/>
      <c r="D13" s="16"/>
      <c r="E13" s="34">
        <f>E14+E35+E27</f>
        <v>28</v>
      </c>
      <c r="F13" s="34"/>
      <c r="G13" s="34"/>
      <c r="H13" s="36">
        <f>H14+H27+H35</f>
        <v>9212.003</v>
      </c>
      <c r="I13" s="36">
        <f t="shared" ref="I13:V13" si="2">I14+I27+I35</f>
        <v>9212.003</v>
      </c>
      <c r="J13" s="36">
        <f t="shared" si="2"/>
        <v>5195.433</v>
      </c>
      <c r="K13" s="36">
        <f t="shared" si="2"/>
        <v>2598.12</v>
      </c>
      <c r="L13" s="36">
        <f t="shared" si="2"/>
        <v>482.22</v>
      </c>
      <c r="M13" s="36">
        <f t="shared" si="2"/>
        <v>936.23</v>
      </c>
      <c r="N13" s="36">
        <f t="shared" si="2"/>
        <v>0</v>
      </c>
      <c r="O13" s="36">
        <f t="shared" si="2"/>
        <v>0</v>
      </c>
      <c r="P13" s="36">
        <f t="shared" si="2"/>
        <v>0</v>
      </c>
      <c r="Q13" s="36">
        <f t="shared" si="2"/>
        <v>0</v>
      </c>
      <c r="R13" s="35"/>
    </row>
    <row r="14" s="3" customFormat="1" ht="40" customHeight="1" spans="1:18">
      <c r="A14" s="18" t="s">
        <v>46</v>
      </c>
      <c r="B14" s="19"/>
      <c r="C14" s="19"/>
      <c r="D14" s="20"/>
      <c r="E14" s="34">
        <v>12</v>
      </c>
      <c r="F14" s="34"/>
      <c r="G14" s="34"/>
      <c r="H14" s="36">
        <f>SUM(H15:H26)</f>
        <v>4305.94</v>
      </c>
      <c r="I14" s="36">
        <f t="shared" ref="I14:V14" si="3">SUM(I15:I26)</f>
        <v>4305.94</v>
      </c>
      <c r="J14" s="36">
        <f t="shared" si="3"/>
        <v>2380</v>
      </c>
      <c r="K14" s="36">
        <f t="shared" si="3"/>
        <v>1190</v>
      </c>
      <c r="L14" s="36">
        <f t="shared" si="3"/>
        <v>323.14</v>
      </c>
      <c r="M14" s="36">
        <f t="shared" si="3"/>
        <v>412.8</v>
      </c>
      <c r="N14" s="36">
        <f t="shared" si="3"/>
        <v>0</v>
      </c>
      <c r="O14" s="36">
        <f t="shared" si="3"/>
        <v>0</v>
      </c>
      <c r="P14" s="36">
        <f t="shared" si="3"/>
        <v>0</v>
      </c>
      <c r="Q14" s="36">
        <f t="shared" si="3"/>
        <v>0</v>
      </c>
      <c r="R14" s="35"/>
    </row>
    <row r="15" s="4" customFormat="1" ht="95" customHeight="1" spans="1:18">
      <c r="A15" s="17">
        <v>1</v>
      </c>
      <c r="B15" s="17" t="s">
        <v>26</v>
      </c>
      <c r="C15" s="17" t="s">
        <v>47</v>
      </c>
      <c r="D15" s="17" t="s">
        <v>48</v>
      </c>
      <c r="E15" s="37" t="s">
        <v>49</v>
      </c>
      <c r="F15" s="17" t="s">
        <v>30</v>
      </c>
      <c r="G15" s="17" t="s">
        <v>50</v>
      </c>
      <c r="H15" s="38">
        <v>449.64</v>
      </c>
      <c r="I15" s="38">
        <v>449.64</v>
      </c>
      <c r="J15" s="38">
        <v>224</v>
      </c>
      <c r="K15" s="38">
        <v>120</v>
      </c>
      <c r="L15" s="38">
        <v>35.64</v>
      </c>
      <c r="M15" s="38">
        <v>70</v>
      </c>
      <c r="N15" s="50">
        <v>0</v>
      </c>
      <c r="O15" s="50">
        <v>0</v>
      </c>
      <c r="P15" s="50">
        <v>0</v>
      </c>
      <c r="Q15" s="50">
        <v>0</v>
      </c>
      <c r="R15" s="17"/>
    </row>
    <row r="16" s="4" customFormat="1" ht="95" customHeight="1" spans="1:18">
      <c r="A16" s="17">
        <v>2</v>
      </c>
      <c r="B16" s="17" t="s">
        <v>26</v>
      </c>
      <c r="C16" s="17" t="s">
        <v>51</v>
      </c>
      <c r="D16" s="17" t="s">
        <v>52</v>
      </c>
      <c r="E16" s="37" t="s">
        <v>53</v>
      </c>
      <c r="F16" s="17" t="s">
        <v>30</v>
      </c>
      <c r="G16" s="17" t="s">
        <v>54</v>
      </c>
      <c r="H16" s="39">
        <v>515.24</v>
      </c>
      <c r="I16" s="39">
        <f>J16+K16+M16+L16</f>
        <v>515.24</v>
      </c>
      <c r="J16" s="39">
        <v>264</v>
      </c>
      <c r="K16" s="39">
        <v>180</v>
      </c>
      <c r="L16" s="39">
        <v>34.24</v>
      </c>
      <c r="M16" s="39">
        <v>37</v>
      </c>
      <c r="N16" s="50">
        <v>0</v>
      </c>
      <c r="O16" s="50">
        <v>0</v>
      </c>
      <c r="P16" s="50">
        <v>0</v>
      </c>
      <c r="Q16" s="50">
        <v>0</v>
      </c>
      <c r="R16" s="50"/>
    </row>
    <row r="17" s="4" customFormat="1" ht="95" customHeight="1" spans="1:18">
      <c r="A17" s="17">
        <v>3</v>
      </c>
      <c r="B17" s="17" t="s">
        <v>26</v>
      </c>
      <c r="C17" s="17" t="s">
        <v>55</v>
      </c>
      <c r="D17" s="17" t="s">
        <v>56</v>
      </c>
      <c r="E17" s="37" t="s">
        <v>57</v>
      </c>
      <c r="F17" s="17" t="s">
        <v>30</v>
      </c>
      <c r="G17" s="17" t="s">
        <v>58</v>
      </c>
      <c r="H17" s="38">
        <v>362.5</v>
      </c>
      <c r="I17" s="38">
        <f t="shared" ref="I17:I21" si="4">J17+K17+L17+M17</f>
        <v>362.5</v>
      </c>
      <c r="J17" s="38">
        <v>178</v>
      </c>
      <c r="K17" s="38">
        <v>120</v>
      </c>
      <c r="L17" s="38">
        <v>26.5</v>
      </c>
      <c r="M17" s="38">
        <v>38</v>
      </c>
      <c r="N17" s="50">
        <v>0</v>
      </c>
      <c r="O17" s="50">
        <v>0</v>
      </c>
      <c r="P17" s="50">
        <v>0</v>
      </c>
      <c r="Q17" s="50">
        <v>0</v>
      </c>
      <c r="R17" s="50"/>
    </row>
    <row r="18" s="4" customFormat="1" ht="95" customHeight="1" spans="1:18">
      <c r="A18" s="17">
        <v>4</v>
      </c>
      <c r="B18" s="17" t="s">
        <v>26</v>
      </c>
      <c r="C18" s="17" t="s">
        <v>59</v>
      </c>
      <c r="D18" s="17" t="s">
        <v>60</v>
      </c>
      <c r="E18" s="37" t="s">
        <v>61</v>
      </c>
      <c r="F18" s="17" t="s">
        <v>30</v>
      </c>
      <c r="G18" s="17" t="s">
        <v>62</v>
      </c>
      <c r="H18" s="39">
        <v>655.68</v>
      </c>
      <c r="I18" s="39">
        <f t="shared" si="4"/>
        <v>655.68</v>
      </c>
      <c r="J18" s="39">
        <v>306</v>
      </c>
      <c r="K18" s="39">
        <v>240</v>
      </c>
      <c r="L18" s="39">
        <v>78.68</v>
      </c>
      <c r="M18" s="39">
        <v>31</v>
      </c>
      <c r="N18" s="50">
        <v>0</v>
      </c>
      <c r="O18" s="50">
        <v>0</v>
      </c>
      <c r="P18" s="50">
        <v>0</v>
      </c>
      <c r="Q18" s="50">
        <v>0</v>
      </c>
      <c r="R18" s="50"/>
    </row>
    <row r="19" s="4" customFormat="1" ht="95" customHeight="1" spans="1:18">
      <c r="A19" s="17">
        <v>5</v>
      </c>
      <c r="B19" s="17" t="s">
        <v>26</v>
      </c>
      <c r="C19" s="17" t="s">
        <v>63</v>
      </c>
      <c r="D19" s="17" t="s">
        <v>64</v>
      </c>
      <c r="E19" s="37" t="s">
        <v>65</v>
      </c>
      <c r="F19" s="17" t="s">
        <v>30</v>
      </c>
      <c r="G19" s="17" t="s">
        <v>66</v>
      </c>
      <c r="H19" s="38">
        <v>689.35</v>
      </c>
      <c r="I19" s="38">
        <f>J19+L19+K19+M19</f>
        <v>689.35</v>
      </c>
      <c r="J19" s="38">
        <v>358</v>
      </c>
      <c r="K19" s="38">
        <v>240</v>
      </c>
      <c r="L19" s="38">
        <v>39.35</v>
      </c>
      <c r="M19" s="38">
        <v>52</v>
      </c>
      <c r="N19" s="50">
        <v>0</v>
      </c>
      <c r="O19" s="50">
        <v>0</v>
      </c>
      <c r="P19" s="50">
        <v>0</v>
      </c>
      <c r="Q19" s="50">
        <v>0</v>
      </c>
      <c r="R19" s="50"/>
    </row>
    <row r="20" s="4" customFormat="1" ht="95" customHeight="1" spans="1:18">
      <c r="A20" s="17">
        <v>6</v>
      </c>
      <c r="B20" s="17" t="s">
        <v>26</v>
      </c>
      <c r="C20" s="17" t="s">
        <v>67</v>
      </c>
      <c r="D20" s="17" t="s">
        <v>68</v>
      </c>
      <c r="E20" s="37" t="s">
        <v>69</v>
      </c>
      <c r="F20" s="40" t="s">
        <v>35</v>
      </c>
      <c r="G20" s="17" t="s">
        <v>70</v>
      </c>
      <c r="H20" s="38">
        <v>78.5</v>
      </c>
      <c r="I20" s="38">
        <v>78.5</v>
      </c>
      <c r="J20" s="38">
        <v>40</v>
      </c>
      <c r="K20" s="38">
        <v>20</v>
      </c>
      <c r="L20" s="38">
        <v>8.5</v>
      </c>
      <c r="M20" s="38">
        <v>10</v>
      </c>
      <c r="N20" s="50">
        <v>0</v>
      </c>
      <c r="O20" s="50">
        <v>0</v>
      </c>
      <c r="P20" s="50">
        <v>0</v>
      </c>
      <c r="Q20" s="50">
        <v>0</v>
      </c>
      <c r="R20" s="50"/>
    </row>
    <row r="21" s="4" customFormat="1" ht="95" customHeight="1" spans="1:18">
      <c r="A21" s="17">
        <v>7</v>
      </c>
      <c r="B21" s="17" t="s">
        <v>26</v>
      </c>
      <c r="C21" s="17" t="s">
        <v>71</v>
      </c>
      <c r="D21" s="17" t="s">
        <v>72</v>
      </c>
      <c r="E21" s="37" t="s">
        <v>73</v>
      </c>
      <c r="F21" s="17" t="s">
        <v>30</v>
      </c>
      <c r="G21" s="17" t="s">
        <v>74</v>
      </c>
      <c r="H21" s="38">
        <v>168</v>
      </c>
      <c r="I21" s="38">
        <f t="shared" si="4"/>
        <v>168</v>
      </c>
      <c r="J21" s="38">
        <v>90</v>
      </c>
      <c r="K21" s="38">
        <v>40</v>
      </c>
      <c r="L21" s="38">
        <v>20</v>
      </c>
      <c r="M21" s="38">
        <v>18</v>
      </c>
      <c r="N21" s="50">
        <v>0</v>
      </c>
      <c r="O21" s="50">
        <v>0</v>
      </c>
      <c r="P21" s="50">
        <v>0</v>
      </c>
      <c r="Q21" s="50">
        <v>0</v>
      </c>
      <c r="R21" s="50"/>
    </row>
    <row r="22" s="4" customFormat="1" ht="95" customHeight="1" spans="1:18">
      <c r="A22" s="17">
        <v>8</v>
      </c>
      <c r="B22" s="17" t="s">
        <v>26</v>
      </c>
      <c r="C22" s="21" t="s">
        <v>75</v>
      </c>
      <c r="D22" s="21" t="s">
        <v>76</v>
      </c>
      <c r="E22" s="37" t="s">
        <v>77</v>
      </c>
      <c r="F22" s="17" t="s">
        <v>30</v>
      </c>
      <c r="G22" s="17" t="s">
        <v>78</v>
      </c>
      <c r="H22" s="38">
        <v>116.91</v>
      </c>
      <c r="I22" s="38">
        <v>116.91</v>
      </c>
      <c r="J22" s="38">
        <v>58</v>
      </c>
      <c r="K22" s="38">
        <v>30</v>
      </c>
      <c r="L22" s="38">
        <v>8.91</v>
      </c>
      <c r="M22" s="38">
        <v>20</v>
      </c>
      <c r="N22" s="50">
        <v>0</v>
      </c>
      <c r="O22" s="50">
        <v>0</v>
      </c>
      <c r="P22" s="50">
        <v>0</v>
      </c>
      <c r="Q22" s="50">
        <v>0</v>
      </c>
      <c r="R22" s="50"/>
    </row>
    <row r="23" s="4" customFormat="1" ht="95" customHeight="1" spans="1:18">
      <c r="A23" s="17">
        <v>9</v>
      </c>
      <c r="B23" s="17" t="s">
        <v>26</v>
      </c>
      <c r="C23" s="22" t="s">
        <v>79</v>
      </c>
      <c r="D23" s="22" t="s">
        <v>80</v>
      </c>
      <c r="E23" s="37" t="s">
        <v>81</v>
      </c>
      <c r="F23" s="17" t="s">
        <v>30</v>
      </c>
      <c r="G23" s="17" t="s">
        <v>82</v>
      </c>
      <c r="H23" s="38">
        <v>87.22</v>
      </c>
      <c r="I23" s="38">
        <f>J23+K23+L23+M23</f>
        <v>87.22</v>
      </c>
      <c r="J23" s="38">
        <v>44</v>
      </c>
      <c r="K23" s="38">
        <v>20</v>
      </c>
      <c r="L23" s="38">
        <v>6.22</v>
      </c>
      <c r="M23" s="38">
        <v>17</v>
      </c>
      <c r="N23" s="50">
        <v>0</v>
      </c>
      <c r="O23" s="50">
        <v>0</v>
      </c>
      <c r="P23" s="50">
        <v>0</v>
      </c>
      <c r="Q23" s="50">
        <v>0</v>
      </c>
      <c r="R23" s="50"/>
    </row>
    <row r="24" s="4" customFormat="1" ht="236.25" spans="1:18">
      <c r="A24" s="17">
        <v>10</v>
      </c>
      <c r="B24" s="17" t="s">
        <v>83</v>
      </c>
      <c r="C24" s="17" t="s">
        <v>84</v>
      </c>
      <c r="D24" s="17" t="s">
        <v>85</v>
      </c>
      <c r="E24" s="17" t="s">
        <v>86</v>
      </c>
      <c r="F24" s="17" t="s">
        <v>30</v>
      </c>
      <c r="G24" s="17" t="s">
        <v>87</v>
      </c>
      <c r="H24" s="38">
        <v>584.1</v>
      </c>
      <c r="I24" s="38">
        <v>584.1</v>
      </c>
      <c r="J24" s="48">
        <v>438</v>
      </c>
      <c r="K24" s="48">
        <v>70</v>
      </c>
      <c r="L24" s="48">
        <v>30.1</v>
      </c>
      <c r="M24" s="48">
        <v>46</v>
      </c>
      <c r="N24" s="50">
        <v>0</v>
      </c>
      <c r="O24" s="50">
        <v>0</v>
      </c>
      <c r="P24" s="50">
        <v>0</v>
      </c>
      <c r="Q24" s="50">
        <v>0</v>
      </c>
      <c r="R24" s="17"/>
    </row>
    <row r="25" s="4" customFormat="1" ht="162" spans="1:18">
      <c r="A25" s="17">
        <v>11</v>
      </c>
      <c r="B25" s="17" t="s">
        <v>88</v>
      </c>
      <c r="C25" s="17" t="s">
        <v>89</v>
      </c>
      <c r="D25" s="17" t="s">
        <v>90</v>
      </c>
      <c r="E25" s="17" t="s">
        <v>91</v>
      </c>
      <c r="F25" s="17" t="s">
        <v>30</v>
      </c>
      <c r="G25" s="17" t="s">
        <v>92</v>
      </c>
      <c r="H25" s="38">
        <v>458.8</v>
      </c>
      <c r="I25" s="38">
        <v>458.8</v>
      </c>
      <c r="J25" s="48">
        <v>275</v>
      </c>
      <c r="K25" s="48">
        <v>90</v>
      </c>
      <c r="L25" s="48">
        <v>30</v>
      </c>
      <c r="M25" s="48">
        <v>63.8</v>
      </c>
      <c r="N25" s="50">
        <v>0</v>
      </c>
      <c r="O25" s="50">
        <v>0</v>
      </c>
      <c r="P25" s="50">
        <v>0</v>
      </c>
      <c r="Q25" s="50">
        <v>0</v>
      </c>
      <c r="R25" s="50"/>
    </row>
    <row r="26" s="4" customFormat="1" ht="108" spans="1:18">
      <c r="A26" s="17">
        <v>12</v>
      </c>
      <c r="B26" s="17" t="s">
        <v>88</v>
      </c>
      <c r="C26" s="17" t="s">
        <v>93</v>
      </c>
      <c r="D26" s="17" t="s">
        <v>94</v>
      </c>
      <c r="E26" s="17" t="s">
        <v>95</v>
      </c>
      <c r="F26" s="17" t="s">
        <v>30</v>
      </c>
      <c r="G26" s="17" t="s">
        <v>96</v>
      </c>
      <c r="H26" s="38">
        <v>140</v>
      </c>
      <c r="I26" s="38">
        <v>140</v>
      </c>
      <c r="J26" s="48">
        <v>105</v>
      </c>
      <c r="K26" s="48">
        <v>20</v>
      </c>
      <c r="L26" s="48">
        <v>5</v>
      </c>
      <c r="M26" s="48">
        <v>10</v>
      </c>
      <c r="N26" s="50">
        <v>0</v>
      </c>
      <c r="O26" s="50">
        <v>0</v>
      </c>
      <c r="P26" s="50">
        <v>0</v>
      </c>
      <c r="Q26" s="50">
        <v>0</v>
      </c>
      <c r="R26" s="50"/>
    </row>
    <row r="27" s="3" customFormat="1" ht="40" customHeight="1" spans="1:18">
      <c r="A27" s="23" t="s">
        <v>97</v>
      </c>
      <c r="B27" s="24"/>
      <c r="C27" s="24"/>
      <c r="D27" s="25"/>
      <c r="E27" s="41">
        <v>7</v>
      </c>
      <c r="F27" s="41"/>
      <c r="G27" s="41"/>
      <c r="H27" s="42">
        <f>SUM(H28:H34)</f>
        <v>1613.37</v>
      </c>
      <c r="I27" s="42">
        <f t="shared" ref="I27:V27" si="5">SUM(I28:I34)</f>
        <v>1613.37</v>
      </c>
      <c r="J27" s="42">
        <f t="shared" si="5"/>
        <v>980.833</v>
      </c>
      <c r="K27" s="42">
        <f t="shared" si="5"/>
        <v>420</v>
      </c>
      <c r="L27" s="42">
        <f t="shared" si="5"/>
        <v>53.837</v>
      </c>
      <c r="M27" s="42">
        <f t="shared" si="5"/>
        <v>158.7</v>
      </c>
      <c r="N27" s="42">
        <f t="shared" si="5"/>
        <v>0</v>
      </c>
      <c r="O27" s="42">
        <f t="shared" si="5"/>
        <v>0</v>
      </c>
      <c r="P27" s="42">
        <f t="shared" si="5"/>
        <v>0</v>
      </c>
      <c r="Q27" s="42">
        <f t="shared" si="5"/>
        <v>0</v>
      </c>
      <c r="R27" s="52"/>
    </row>
    <row r="28" s="4" customFormat="1" ht="114" customHeight="1" spans="1:18">
      <c r="A28" s="17">
        <v>1</v>
      </c>
      <c r="B28" s="17" t="s">
        <v>26</v>
      </c>
      <c r="C28" s="17" t="s">
        <v>98</v>
      </c>
      <c r="D28" s="17" t="s">
        <v>99</v>
      </c>
      <c r="E28" s="37" t="s">
        <v>100</v>
      </c>
      <c r="F28" s="17" t="s">
        <v>30</v>
      </c>
      <c r="G28" s="17" t="s">
        <v>101</v>
      </c>
      <c r="H28" s="38">
        <v>96</v>
      </c>
      <c r="I28" s="38">
        <v>96</v>
      </c>
      <c r="J28" s="38">
        <v>48</v>
      </c>
      <c r="K28" s="38">
        <v>30</v>
      </c>
      <c r="L28" s="38">
        <v>5</v>
      </c>
      <c r="M28" s="38">
        <v>13</v>
      </c>
      <c r="N28" s="50">
        <v>0</v>
      </c>
      <c r="O28" s="50">
        <v>0</v>
      </c>
      <c r="P28" s="50">
        <v>0</v>
      </c>
      <c r="Q28" s="50">
        <v>0</v>
      </c>
      <c r="R28" s="50"/>
    </row>
    <row r="29" s="4" customFormat="1" ht="114" customHeight="1" spans="1:18">
      <c r="A29" s="17">
        <v>2</v>
      </c>
      <c r="B29" s="17" t="s">
        <v>26</v>
      </c>
      <c r="C29" s="17" t="s">
        <v>102</v>
      </c>
      <c r="D29" s="17" t="s">
        <v>103</v>
      </c>
      <c r="E29" s="37" t="s">
        <v>104</v>
      </c>
      <c r="F29" s="17" t="s">
        <v>30</v>
      </c>
      <c r="G29" s="17" t="s">
        <v>105</v>
      </c>
      <c r="H29" s="38">
        <v>586.37</v>
      </c>
      <c r="I29" s="38">
        <f>J29+K29+L29+M29</f>
        <v>586.37</v>
      </c>
      <c r="J29" s="38">
        <v>299</v>
      </c>
      <c r="K29" s="38">
        <v>200</v>
      </c>
      <c r="L29" s="38">
        <v>7.37</v>
      </c>
      <c r="M29" s="38">
        <v>80</v>
      </c>
      <c r="N29" s="50">
        <v>0</v>
      </c>
      <c r="O29" s="50">
        <v>0</v>
      </c>
      <c r="P29" s="50">
        <v>0</v>
      </c>
      <c r="Q29" s="50">
        <v>0</v>
      </c>
      <c r="R29" s="40"/>
    </row>
    <row r="30" s="4" customFormat="1" ht="114" customHeight="1" spans="1:18">
      <c r="A30" s="17">
        <v>3</v>
      </c>
      <c r="B30" s="17" t="s">
        <v>26</v>
      </c>
      <c r="C30" s="17" t="s">
        <v>106</v>
      </c>
      <c r="D30" s="17" t="s">
        <v>107</v>
      </c>
      <c r="E30" s="37" t="s">
        <v>108</v>
      </c>
      <c r="F30" s="17" t="s">
        <v>30</v>
      </c>
      <c r="G30" s="17" t="s">
        <v>109</v>
      </c>
      <c r="H30" s="38">
        <v>279</v>
      </c>
      <c r="I30" s="38">
        <f>J30+K30+L30+M30</f>
        <v>279</v>
      </c>
      <c r="J30" s="38">
        <v>140</v>
      </c>
      <c r="K30" s="38">
        <v>98</v>
      </c>
      <c r="L30" s="38">
        <v>8</v>
      </c>
      <c r="M30" s="38">
        <v>33</v>
      </c>
      <c r="N30" s="50">
        <v>0</v>
      </c>
      <c r="O30" s="50">
        <v>0</v>
      </c>
      <c r="P30" s="50">
        <v>0</v>
      </c>
      <c r="Q30" s="50">
        <v>0</v>
      </c>
      <c r="R30" s="40"/>
    </row>
    <row r="31" s="4" customFormat="1" ht="114" customHeight="1" spans="1:18">
      <c r="A31" s="17">
        <v>4</v>
      </c>
      <c r="B31" s="17" t="s">
        <v>26</v>
      </c>
      <c r="C31" s="17" t="s">
        <v>110</v>
      </c>
      <c r="D31" s="26" t="s">
        <v>111</v>
      </c>
      <c r="E31" s="43" t="s">
        <v>112</v>
      </c>
      <c r="F31" s="17" t="s">
        <v>30</v>
      </c>
      <c r="G31" s="17" t="s">
        <v>113</v>
      </c>
      <c r="H31" s="38">
        <v>399</v>
      </c>
      <c r="I31" s="38">
        <f>J31+K31+L31+M31</f>
        <v>399</v>
      </c>
      <c r="J31" s="38">
        <v>291.833</v>
      </c>
      <c r="K31" s="38">
        <v>72</v>
      </c>
      <c r="L31" s="38">
        <v>6.167</v>
      </c>
      <c r="M31" s="38">
        <v>29</v>
      </c>
      <c r="N31" s="50">
        <v>0</v>
      </c>
      <c r="O31" s="50">
        <v>0</v>
      </c>
      <c r="P31" s="50">
        <v>0</v>
      </c>
      <c r="Q31" s="50">
        <v>0</v>
      </c>
      <c r="R31" s="40"/>
    </row>
    <row r="32" s="4" customFormat="1" ht="157.5" spans="1:18">
      <c r="A32" s="17">
        <v>5</v>
      </c>
      <c r="B32" s="17" t="s">
        <v>114</v>
      </c>
      <c r="C32" s="17" t="s">
        <v>115</v>
      </c>
      <c r="D32" s="17" t="s">
        <v>116</v>
      </c>
      <c r="E32" s="37" t="s">
        <v>117</v>
      </c>
      <c r="F32" s="17" t="s">
        <v>30</v>
      </c>
      <c r="G32" s="17" t="s">
        <v>118</v>
      </c>
      <c r="H32" s="38">
        <v>90.7</v>
      </c>
      <c r="I32" s="38">
        <v>90.7</v>
      </c>
      <c r="J32" s="48">
        <v>72</v>
      </c>
      <c r="K32" s="48">
        <v>5</v>
      </c>
      <c r="L32" s="48">
        <v>10</v>
      </c>
      <c r="M32" s="48">
        <v>3.7</v>
      </c>
      <c r="N32" s="50">
        <v>0</v>
      </c>
      <c r="O32" s="50">
        <v>0</v>
      </c>
      <c r="P32" s="50">
        <v>0</v>
      </c>
      <c r="Q32" s="50">
        <v>0</v>
      </c>
      <c r="R32" s="50"/>
    </row>
    <row r="33" s="4" customFormat="1" ht="108" spans="1:18">
      <c r="A33" s="17">
        <v>6</v>
      </c>
      <c r="B33" s="17" t="s">
        <v>88</v>
      </c>
      <c r="C33" s="17" t="s">
        <v>119</v>
      </c>
      <c r="D33" s="17" t="s">
        <v>120</v>
      </c>
      <c r="E33" s="17" t="s">
        <v>121</v>
      </c>
      <c r="F33" s="17" t="s">
        <v>30</v>
      </c>
      <c r="G33" s="17" t="s">
        <v>122</v>
      </c>
      <c r="H33" s="38">
        <v>74.6</v>
      </c>
      <c r="I33" s="38">
        <v>74.6</v>
      </c>
      <c r="J33" s="48">
        <v>60</v>
      </c>
      <c r="K33" s="48">
        <v>10</v>
      </c>
      <c r="L33" s="48">
        <v>4.6</v>
      </c>
      <c r="M33" s="48">
        <v>0</v>
      </c>
      <c r="N33" s="50">
        <v>0</v>
      </c>
      <c r="O33" s="50">
        <v>0</v>
      </c>
      <c r="P33" s="50">
        <v>0</v>
      </c>
      <c r="Q33" s="50">
        <v>0</v>
      </c>
      <c r="R33" s="40"/>
    </row>
    <row r="34" s="4" customFormat="1" ht="108" spans="1:18">
      <c r="A34" s="17">
        <v>7</v>
      </c>
      <c r="B34" s="17" t="s">
        <v>88</v>
      </c>
      <c r="C34" s="17" t="s">
        <v>123</v>
      </c>
      <c r="D34" s="17" t="s">
        <v>90</v>
      </c>
      <c r="E34" s="17" t="s">
        <v>124</v>
      </c>
      <c r="F34" s="17" t="s">
        <v>30</v>
      </c>
      <c r="G34" s="17" t="s">
        <v>125</v>
      </c>
      <c r="H34" s="38">
        <v>87.7</v>
      </c>
      <c r="I34" s="38">
        <v>87.7</v>
      </c>
      <c r="J34" s="48">
        <v>70</v>
      </c>
      <c r="K34" s="48">
        <v>5</v>
      </c>
      <c r="L34" s="48">
        <v>12.7</v>
      </c>
      <c r="M34" s="48">
        <v>0</v>
      </c>
      <c r="N34" s="50">
        <v>0</v>
      </c>
      <c r="O34" s="50">
        <v>0</v>
      </c>
      <c r="P34" s="50">
        <v>0</v>
      </c>
      <c r="Q34" s="50">
        <v>0</v>
      </c>
      <c r="R34" s="40"/>
    </row>
    <row r="35" s="3" customFormat="1" ht="40" customHeight="1" spans="1:18">
      <c r="A35" s="23" t="s">
        <v>126</v>
      </c>
      <c r="B35" s="24"/>
      <c r="C35" s="24"/>
      <c r="D35" s="25"/>
      <c r="E35" s="41">
        <v>9</v>
      </c>
      <c r="F35" s="41"/>
      <c r="G35" s="41"/>
      <c r="H35" s="42">
        <f>SUM(H36:H44)</f>
        <v>3292.693</v>
      </c>
      <c r="I35" s="42">
        <f t="shared" ref="I35:V35" si="6">SUM(I36:I44)</f>
        <v>3292.693</v>
      </c>
      <c r="J35" s="42">
        <f t="shared" si="6"/>
        <v>1834.6</v>
      </c>
      <c r="K35" s="42">
        <f t="shared" si="6"/>
        <v>988.12</v>
      </c>
      <c r="L35" s="42">
        <f t="shared" si="6"/>
        <v>105.243</v>
      </c>
      <c r="M35" s="42">
        <f t="shared" si="6"/>
        <v>364.73</v>
      </c>
      <c r="N35" s="42">
        <f t="shared" si="6"/>
        <v>0</v>
      </c>
      <c r="O35" s="42">
        <f t="shared" si="6"/>
        <v>0</v>
      </c>
      <c r="P35" s="42">
        <f t="shared" si="6"/>
        <v>0</v>
      </c>
      <c r="Q35" s="42">
        <f t="shared" si="6"/>
        <v>0</v>
      </c>
      <c r="R35" s="52"/>
    </row>
    <row r="36" s="4" customFormat="1" ht="96" customHeight="1" spans="1:18">
      <c r="A36" s="17">
        <v>1</v>
      </c>
      <c r="B36" s="17" t="s">
        <v>26</v>
      </c>
      <c r="C36" s="17" t="s">
        <v>127</v>
      </c>
      <c r="D36" s="17" t="s">
        <v>128</v>
      </c>
      <c r="E36" s="37" t="s">
        <v>129</v>
      </c>
      <c r="F36" s="17" t="s">
        <v>30</v>
      </c>
      <c r="G36" s="17" t="s">
        <v>130</v>
      </c>
      <c r="H36" s="38">
        <v>103.61</v>
      </c>
      <c r="I36" s="38">
        <v>103.61</v>
      </c>
      <c r="J36" s="38">
        <v>55</v>
      </c>
      <c r="K36" s="38">
        <v>20</v>
      </c>
      <c r="L36" s="38">
        <v>8.61</v>
      </c>
      <c r="M36" s="38">
        <v>20</v>
      </c>
      <c r="N36" s="50">
        <v>0</v>
      </c>
      <c r="O36" s="50">
        <v>0</v>
      </c>
      <c r="P36" s="50">
        <v>0</v>
      </c>
      <c r="Q36" s="50">
        <v>0</v>
      </c>
      <c r="R36" s="50"/>
    </row>
    <row r="37" s="4" customFormat="1" ht="162" spans="1:18">
      <c r="A37" s="17">
        <v>2</v>
      </c>
      <c r="B37" s="17" t="s">
        <v>26</v>
      </c>
      <c r="C37" s="17" t="s">
        <v>131</v>
      </c>
      <c r="D37" s="17" t="s">
        <v>132</v>
      </c>
      <c r="E37" s="37" t="s">
        <v>133</v>
      </c>
      <c r="F37" s="17" t="s">
        <v>30</v>
      </c>
      <c r="G37" s="17" t="s">
        <v>134</v>
      </c>
      <c r="H37" s="38">
        <v>719.36</v>
      </c>
      <c r="I37" s="38">
        <f>J37+K37+L37+M37</f>
        <v>719.36</v>
      </c>
      <c r="J37" s="38">
        <v>360</v>
      </c>
      <c r="K37" s="38">
        <v>252</v>
      </c>
      <c r="L37" s="38">
        <v>18.36</v>
      </c>
      <c r="M37" s="38">
        <v>89</v>
      </c>
      <c r="N37" s="50">
        <v>0</v>
      </c>
      <c r="O37" s="50">
        <v>0</v>
      </c>
      <c r="P37" s="50">
        <v>0</v>
      </c>
      <c r="Q37" s="50">
        <v>0</v>
      </c>
      <c r="R37" s="50"/>
    </row>
    <row r="38" s="4" customFormat="1" ht="108" spans="1:18">
      <c r="A38" s="17">
        <v>3</v>
      </c>
      <c r="B38" s="17" t="s">
        <v>26</v>
      </c>
      <c r="C38" s="17" t="s">
        <v>135</v>
      </c>
      <c r="D38" s="17" t="s">
        <v>136</v>
      </c>
      <c r="E38" s="37" t="s">
        <v>137</v>
      </c>
      <c r="F38" s="17" t="s">
        <v>30</v>
      </c>
      <c r="G38" s="17" t="s">
        <v>138</v>
      </c>
      <c r="H38" s="38">
        <v>395</v>
      </c>
      <c r="I38" s="38">
        <f>J38+M38</f>
        <v>395</v>
      </c>
      <c r="J38" s="38">
        <v>349</v>
      </c>
      <c r="K38" s="38">
        <v>0</v>
      </c>
      <c r="L38" s="38">
        <v>0</v>
      </c>
      <c r="M38" s="38">
        <v>46</v>
      </c>
      <c r="N38" s="50">
        <v>0</v>
      </c>
      <c r="O38" s="50">
        <v>0</v>
      </c>
      <c r="P38" s="50">
        <v>0</v>
      </c>
      <c r="Q38" s="50">
        <v>0</v>
      </c>
      <c r="R38" s="40"/>
    </row>
    <row r="39" s="4" customFormat="1" ht="96" customHeight="1" spans="1:18">
      <c r="A39" s="17">
        <v>4</v>
      </c>
      <c r="B39" s="17" t="s">
        <v>26</v>
      </c>
      <c r="C39" s="17" t="s">
        <v>139</v>
      </c>
      <c r="D39" s="17" t="s">
        <v>140</v>
      </c>
      <c r="E39" s="37" t="s">
        <v>141</v>
      </c>
      <c r="F39" s="17" t="s">
        <v>30</v>
      </c>
      <c r="G39" s="17" t="s">
        <v>142</v>
      </c>
      <c r="H39" s="38">
        <v>213.59</v>
      </c>
      <c r="I39" s="38">
        <v>213.59</v>
      </c>
      <c r="J39" s="38">
        <v>103</v>
      </c>
      <c r="K39" s="38">
        <v>74</v>
      </c>
      <c r="L39" s="38">
        <v>6.59</v>
      </c>
      <c r="M39" s="38">
        <v>30</v>
      </c>
      <c r="N39" s="50">
        <v>0</v>
      </c>
      <c r="O39" s="50">
        <v>0</v>
      </c>
      <c r="P39" s="50">
        <v>0</v>
      </c>
      <c r="Q39" s="50">
        <v>0</v>
      </c>
      <c r="R39" s="40"/>
    </row>
    <row r="40" s="4" customFormat="1" ht="114.75" spans="1:18">
      <c r="A40" s="17">
        <v>5</v>
      </c>
      <c r="B40" s="17" t="s">
        <v>26</v>
      </c>
      <c r="C40" s="17" t="s">
        <v>143</v>
      </c>
      <c r="D40" s="17" t="s">
        <v>144</v>
      </c>
      <c r="E40" s="37" t="s">
        <v>145</v>
      </c>
      <c r="F40" s="17" t="s">
        <v>30</v>
      </c>
      <c r="G40" s="17" t="s">
        <v>146</v>
      </c>
      <c r="H40" s="38">
        <v>672.51</v>
      </c>
      <c r="I40" s="38">
        <f>J40+K40+L40+M40</f>
        <v>672.51</v>
      </c>
      <c r="J40" s="38">
        <v>330</v>
      </c>
      <c r="K40" s="38">
        <v>239</v>
      </c>
      <c r="L40" s="38">
        <v>15.51</v>
      </c>
      <c r="M40" s="38">
        <v>88</v>
      </c>
      <c r="N40" s="50">
        <v>0</v>
      </c>
      <c r="O40" s="50">
        <v>0</v>
      </c>
      <c r="P40" s="50">
        <v>0</v>
      </c>
      <c r="Q40" s="50">
        <v>0</v>
      </c>
      <c r="R40" s="40"/>
    </row>
    <row r="41" s="4" customFormat="1" ht="162" spans="1:18">
      <c r="A41" s="17">
        <v>6</v>
      </c>
      <c r="B41" s="17" t="s">
        <v>26</v>
      </c>
      <c r="C41" s="17" t="s">
        <v>147</v>
      </c>
      <c r="D41" s="17" t="s">
        <v>148</v>
      </c>
      <c r="E41" s="37" t="s">
        <v>149</v>
      </c>
      <c r="F41" s="17" t="s">
        <v>30</v>
      </c>
      <c r="G41" s="17" t="s">
        <v>150</v>
      </c>
      <c r="H41" s="38">
        <v>520</v>
      </c>
      <c r="I41" s="38">
        <v>520</v>
      </c>
      <c r="J41" s="38">
        <v>271</v>
      </c>
      <c r="K41" s="38">
        <v>182</v>
      </c>
      <c r="L41" s="38">
        <v>17</v>
      </c>
      <c r="M41" s="38">
        <v>50</v>
      </c>
      <c r="N41" s="50">
        <v>0</v>
      </c>
      <c r="O41" s="50">
        <v>0</v>
      </c>
      <c r="P41" s="50">
        <v>0</v>
      </c>
      <c r="Q41" s="50">
        <v>0</v>
      </c>
      <c r="R41" s="40"/>
    </row>
    <row r="42" s="4" customFormat="1" ht="108" spans="1:18">
      <c r="A42" s="17">
        <v>7</v>
      </c>
      <c r="B42" s="17" t="s">
        <v>26</v>
      </c>
      <c r="C42" s="17" t="s">
        <v>151</v>
      </c>
      <c r="D42" s="17" t="s">
        <v>152</v>
      </c>
      <c r="E42" s="37" t="s">
        <v>153</v>
      </c>
      <c r="F42" s="17" t="s">
        <v>30</v>
      </c>
      <c r="G42" s="17" t="s">
        <v>154</v>
      </c>
      <c r="H42" s="38">
        <v>65</v>
      </c>
      <c r="I42" s="38">
        <v>65</v>
      </c>
      <c r="J42" s="38">
        <v>52</v>
      </c>
      <c r="K42" s="48">
        <v>0</v>
      </c>
      <c r="L42" s="48">
        <v>7</v>
      </c>
      <c r="M42" s="48">
        <v>6</v>
      </c>
      <c r="N42" s="50">
        <v>0</v>
      </c>
      <c r="O42" s="50">
        <v>0</v>
      </c>
      <c r="P42" s="50">
        <v>0</v>
      </c>
      <c r="Q42" s="40">
        <v>0</v>
      </c>
      <c r="R42" s="50"/>
    </row>
    <row r="43" s="4" customFormat="1" ht="114.75" spans="1:18">
      <c r="A43" s="17">
        <v>8</v>
      </c>
      <c r="B43" s="17" t="s">
        <v>26</v>
      </c>
      <c r="C43" s="17" t="s">
        <v>155</v>
      </c>
      <c r="D43" s="17" t="s">
        <v>156</v>
      </c>
      <c r="E43" s="37" t="s">
        <v>157</v>
      </c>
      <c r="F43" s="17" t="s">
        <v>30</v>
      </c>
      <c r="G43" s="17" t="s">
        <v>158</v>
      </c>
      <c r="H43" s="38">
        <v>127.5</v>
      </c>
      <c r="I43" s="38">
        <v>127.5</v>
      </c>
      <c r="J43" s="38">
        <v>102</v>
      </c>
      <c r="K43" s="48">
        <v>10</v>
      </c>
      <c r="L43" s="48">
        <v>10</v>
      </c>
      <c r="M43" s="48">
        <v>5.5</v>
      </c>
      <c r="N43" s="50">
        <v>0</v>
      </c>
      <c r="O43" s="50">
        <v>0</v>
      </c>
      <c r="P43" s="50">
        <v>0</v>
      </c>
      <c r="Q43" s="40">
        <v>0</v>
      </c>
      <c r="R43" s="50"/>
    </row>
    <row r="44" s="4" customFormat="1" ht="236.25" spans="1:18">
      <c r="A44" s="17">
        <v>9</v>
      </c>
      <c r="B44" s="17" t="s">
        <v>26</v>
      </c>
      <c r="C44" s="17" t="s">
        <v>159</v>
      </c>
      <c r="D44" s="17" t="s">
        <v>160</v>
      </c>
      <c r="E44" s="37" t="s">
        <v>161</v>
      </c>
      <c r="F44" s="17" t="s">
        <v>30</v>
      </c>
      <c r="G44" s="17" t="s">
        <v>162</v>
      </c>
      <c r="H44" s="38">
        <v>476.123</v>
      </c>
      <c r="I44" s="38">
        <v>476.123</v>
      </c>
      <c r="J44" s="38">
        <v>212.6</v>
      </c>
      <c r="K44" s="38">
        <v>211.12</v>
      </c>
      <c r="L44" s="38">
        <v>22.173</v>
      </c>
      <c r="M44" s="38">
        <v>30.23</v>
      </c>
      <c r="N44" s="40">
        <v>0</v>
      </c>
      <c r="O44" s="40">
        <v>0</v>
      </c>
      <c r="P44" s="40">
        <v>0</v>
      </c>
      <c r="Q44" s="40">
        <v>0</v>
      </c>
      <c r="R44" s="40"/>
    </row>
    <row r="45" s="3" customFormat="1" ht="40" customHeight="1" spans="1:18">
      <c r="A45" s="27" t="s">
        <v>163</v>
      </c>
      <c r="B45" s="27"/>
      <c r="C45" s="27"/>
      <c r="D45" s="27"/>
      <c r="E45" s="41">
        <v>2</v>
      </c>
      <c r="F45" s="41"/>
      <c r="G45" s="41"/>
      <c r="H45" s="42">
        <f>SUM(H46:H47)</f>
        <v>5519.1</v>
      </c>
      <c r="I45" s="42">
        <f t="shared" ref="I45:V45" si="7">SUM(I46:I47)</f>
        <v>5519.1</v>
      </c>
      <c r="J45" s="42">
        <f t="shared" si="7"/>
        <v>4241</v>
      </c>
      <c r="K45" s="42">
        <f t="shared" si="7"/>
        <v>1050</v>
      </c>
      <c r="L45" s="42">
        <f t="shared" si="7"/>
        <v>48.1</v>
      </c>
      <c r="M45" s="42">
        <f t="shared" si="7"/>
        <v>180</v>
      </c>
      <c r="N45" s="42">
        <f t="shared" si="7"/>
        <v>0</v>
      </c>
      <c r="O45" s="42">
        <f t="shared" si="7"/>
        <v>0</v>
      </c>
      <c r="P45" s="42">
        <f t="shared" si="7"/>
        <v>0</v>
      </c>
      <c r="Q45" s="42">
        <f t="shared" si="7"/>
        <v>0</v>
      </c>
      <c r="R45" s="52"/>
    </row>
    <row r="46" s="5" customFormat="1" ht="270" spans="1:18">
      <c r="A46" s="17">
        <v>1</v>
      </c>
      <c r="B46" s="17" t="s">
        <v>26</v>
      </c>
      <c r="C46" s="17" t="s">
        <v>164</v>
      </c>
      <c r="D46" s="17" t="s">
        <v>165</v>
      </c>
      <c r="E46" s="37" t="s">
        <v>166</v>
      </c>
      <c r="F46" s="17" t="s">
        <v>30</v>
      </c>
      <c r="G46" s="17" t="s">
        <v>167</v>
      </c>
      <c r="H46" s="38">
        <v>2742.56</v>
      </c>
      <c r="I46" s="38">
        <f>J46+K46+L46+M46</f>
        <v>2742.56</v>
      </c>
      <c r="J46" s="38">
        <v>2122</v>
      </c>
      <c r="K46" s="38">
        <v>525</v>
      </c>
      <c r="L46" s="38">
        <v>22.56</v>
      </c>
      <c r="M46" s="38">
        <v>73</v>
      </c>
      <c r="N46" s="50">
        <v>0</v>
      </c>
      <c r="O46" s="50">
        <v>0</v>
      </c>
      <c r="P46" s="50">
        <v>0</v>
      </c>
      <c r="Q46" s="50">
        <v>0</v>
      </c>
      <c r="R46" s="50"/>
    </row>
    <row r="47" s="5" customFormat="1" ht="216" spans="1:18">
      <c r="A47" s="17">
        <v>2</v>
      </c>
      <c r="B47" s="17" t="s">
        <v>26</v>
      </c>
      <c r="C47" s="17" t="s">
        <v>168</v>
      </c>
      <c r="D47" s="17" t="s">
        <v>103</v>
      </c>
      <c r="E47" s="37" t="s">
        <v>169</v>
      </c>
      <c r="F47" s="17" t="s">
        <v>30</v>
      </c>
      <c r="G47" s="17" t="s">
        <v>170</v>
      </c>
      <c r="H47" s="38">
        <v>2776.54</v>
      </c>
      <c r="I47" s="38">
        <f>J47+K47+L47+M47</f>
        <v>2776.54</v>
      </c>
      <c r="J47" s="38">
        <v>2119</v>
      </c>
      <c r="K47" s="38">
        <v>525</v>
      </c>
      <c r="L47" s="38">
        <v>25.54</v>
      </c>
      <c r="M47" s="38">
        <v>107</v>
      </c>
      <c r="N47" s="50">
        <v>0</v>
      </c>
      <c r="O47" s="50">
        <v>0</v>
      </c>
      <c r="P47" s="50">
        <v>0</v>
      </c>
      <c r="Q47" s="50">
        <v>0</v>
      </c>
      <c r="R47" s="50"/>
    </row>
    <row r="48" s="3" customFormat="1" ht="40" customHeight="1" spans="1:18">
      <c r="A48" s="27" t="s">
        <v>171</v>
      </c>
      <c r="B48" s="27"/>
      <c r="C48" s="27"/>
      <c r="D48" s="27"/>
      <c r="E48" s="41">
        <v>9</v>
      </c>
      <c r="F48" s="41"/>
      <c r="G48" s="41"/>
      <c r="H48" s="42">
        <f>SUM(H49:H57)</f>
        <v>5359.73</v>
      </c>
      <c r="I48" s="42">
        <f t="shared" ref="I48:V48" si="8">SUM(I49:I57)</f>
        <v>5359.73</v>
      </c>
      <c r="J48" s="42">
        <f t="shared" si="8"/>
        <v>3937.4</v>
      </c>
      <c r="K48" s="42">
        <f t="shared" si="8"/>
        <v>597.1</v>
      </c>
      <c r="L48" s="42">
        <f t="shared" si="8"/>
        <v>344.46</v>
      </c>
      <c r="M48" s="42">
        <f t="shared" si="8"/>
        <v>480.77</v>
      </c>
      <c r="N48" s="42">
        <f t="shared" si="8"/>
        <v>0</v>
      </c>
      <c r="O48" s="42">
        <f t="shared" si="8"/>
        <v>0</v>
      </c>
      <c r="P48" s="42">
        <f t="shared" si="8"/>
        <v>0</v>
      </c>
      <c r="Q48" s="42">
        <f t="shared" si="8"/>
        <v>0</v>
      </c>
      <c r="R48" s="52"/>
    </row>
    <row r="49" s="5" customFormat="1" ht="216" spans="1:18">
      <c r="A49" s="17">
        <v>1</v>
      </c>
      <c r="B49" s="17" t="s">
        <v>26</v>
      </c>
      <c r="C49" s="17" t="s">
        <v>172</v>
      </c>
      <c r="D49" s="17" t="s">
        <v>33</v>
      </c>
      <c r="E49" s="37" t="s">
        <v>173</v>
      </c>
      <c r="F49" s="17" t="s">
        <v>30</v>
      </c>
      <c r="G49" s="17" t="s">
        <v>174</v>
      </c>
      <c r="H49" s="38">
        <v>421.98</v>
      </c>
      <c r="I49" s="38">
        <v>421.98</v>
      </c>
      <c r="J49" s="38">
        <v>292</v>
      </c>
      <c r="K49" s="38">
        <v>47</v>
      </c>
      <c r="L49" s="38">
        <v>10.98</v>
      </c>
      <c r="M49" s="38">
        <v>72</v>
      </c>
      <c r="N49" s="50">
        <v>0</v>
      </c>
      <c r="O49" s="50">
        <v>0</v>
      </c>
      <c r="P49" s="50">
        <v>0</v>
      </c>
      <c r="Q49" s="50">
        <v>0</v>
      </c>
      <c r="R49" s="50"/>
    </row>
    <row r="50" s="5" customFormat="1" ht="174" customHeight="1" spans="1:18">
      <c r="A50" s="17">
        <v>2</v>
      </c>
      <c r="B50" s="17" t="s">
        <v>26</v>
      </c>
      <c r="C50" s="17" t="s">
        <v>175</v>
      </c>
      <c r="D50" s="17" t="s">
        <v>176</v>
      </c>
      <c r="E50" s="37" t="s">
        <v>177</v>
      </c>
      <c r="F50" s="17" t="s">
        <v>178</v>
      </c>
      <c r="G50" s="17" t="s">
        <v>179</v>
      </c>
      <c r="H50" s="38">
        <v>2674.98</v>
      </c>
      <c r="I50" s="38">
        <f t="shared" ref="I50:I52" si="9">J50+K50+L50+M50</f>
        <v>2674.98</v>
      </c>
      <c r="J50" s="38">
        <v>1848</v>
      </c>
      <c r="K50" s="38">
        <v>209</v>
      </c>
      <c r="L50" s="49">
        <v>315.98</v>
      </c>
      <c r="M50" s="38">
        <v>302</v>
      </c>
      <c r="N50" s="50">
        <v>0</v>
      </c>
      <c r="O50" s="50">
        <v>0</v>
      </c>
      <c r="P50" s="50">
        <v>0</v>
      </c>
      <c r="Q50" s="50">
        <v>0</v>
      </c>
      <c r="R50" s="50"/>
    </row>
    <row r="51" s="5" customFormat="1" ht="216" spans="1:18">
      <c r="A51" s="17">
        <v>3</v>
      </c>
      <c r="B51" s="17" t="s">
        <v>26</v>
      </c>
      <c r="C51" s="28" t="s">
        <v>180</v>
      </c>
      <c r="D51" s="17" t="s">
        <v>181</v>
      </c>
      <c r="E51" s="37" t="s">
        <v>182</v>
      </c>
      <c r="F51" s="17" t="s">
        <v>30</v>
      </c>
      <c r="G51" s="17" t="s">
        <v>183</v>
      </c>
      <c r="H51" s="38">
        <v>897.95</v>
      </c>
      <c r="I51" s="38">
        <f t="shared" si="9"/>
        <v>897.95</v>
      </c>
      <c r="J51" s="38">
        <v>663</v>
      </c>
      <c r="K51" s="38">
        <v>150</v>
      </c>
      <c r="L51" s="38">
        <v>6.95</v>
      </c>
      <c r="M51" s="38">
        <v>78</v>
      </c>
      <c r="N51" s="50">
        <v>0</v>
      </c>
      <c r="O51" s="50">
        <v>0</v>
      </c>
      <c r="P51" s="50">
        <v>0</v>
      </c>
      <c r="Q51" s="50">
        <v>0</v>
      </c>
      <c r="R51" s="50"/>
    </row>
    <row r="52" s="5" customFormat="1" ht="198" spans="1:18">
      <c r="A52" s="17">
        <v>4</v>
      </c>
      <c r="B52" s="17" t="s">
        <v>26</v>
      </c>
      <c r="C52" s="28" t="s">
        <v>184</v>
      </c>
      <c r="D52" s="17" t="s">
        <v>185</v>
      </c>
      <c r="E52" s="37" t="s">
        <v>186</v>
      </c>
      <c r="F52" s="17" t="s">
        <v>30</v>
      </c>
      <c r="G52" s="17" t="s">
        <v>187</v>
      </c>
      <c r="H52" s="38">
        <v>935.55</v>
      </c>
      <c r="I52" s="38">
        <f t="shared" si="9"/>
        <v>935.55</v>
      </c>
      <c r="J52" s="38">
        <v>759</v>
      </c>
      <c r="K52" s="38">
        <v>150</v>
      </c>
      <c r="L52" s="38">
        <v>5.55</v>
      </c>
      <c r="M52" s="38">
        <v>21</v>
      </c>
      <c r="N52" s="50">
        <v>0</v>
      </c>
      <c r="O52" s="50">
        <v>0</v>
      </c>
      <c r="P52" s="50">
        <v>0</v>
      </c>
      <c r="Q52" s="50">
        <v>0</v>
      </c>
      <c r="R52" s="50"/>
    </row>
    <row r="53" s="5" customFormat="1" ht="174" customHeight="1" spans="1:18">
      <c r="A53" s="17">
        <v>5</v>
      </c>
      <c r="B53" s="17" t="s">
        <v>26</v>
      </c>
      <c r="C53" s="17" t="s">
        <v>188</v>
      </c>
      <c r="D53" s="17" t="s">
        <v>189</v>
      </c>
      <c r="E53" s="37" t="s">
        <v>190</v>
      </c>
      <c r="F53" s="17" t="s">
        <v>30</v>
      </c>
      <c r="G53" s="17" t="s">
        <v>191</v>
      </c>
      <c r="H53" s="38">
        <v>200</v>
      </c>
      <c r="I53" s="38">
        <v>200</v>
      </c>
      <c r="J53" s="38">
        <v>200</v>
      </c>
      <c r="K53" s="38">
        <v>0</v>
      </c>
      <c r="L53" s="38">
        <v>0</v>
      </c>
      <c r="M53" s="38">
        <v>0</v>
      </c>
      <c r="N53" s="50">
        <v>0</v>
      </c>
      <c r="O53" s="50">
        <v>0</v>
      </c>
      <c r="P53" s="50">
        <v>0</v>
      </c>
      <c r="Q53" s="50">
        <v>0</v>
      </c>
      <c r="R53" s="50"/>
    </row>
    <row r="54" s="5" customFormat="1" ht="57" customHeight="1" spans="1:18">
      <c r="A54" s="17">
        <v>6</v>
      </c>
      <c r="B54" s="17" t="s">
        <v>26</v>
      </c>
      <c r="C54" s="17" t="s">
        <v>192</v>
      </c>
      <c r="D54" s="17" t="s">
        <v>193</v>
      </c>
      <c r="E54" s="17" t="s">
        <v>194</v>
      </c>
      <c r="F54" s="17" t="s">
        <v>195</v>
      </c>
      <c r="G54" s="17" t="s">
        <v>196</v>
      </c>
      <c r="H54" s="38">
        <v>104.4</v>
      </c>
      <c r="I54" s="38">
        <v>104.4</v>
      </c>
      <c r="J54" s="38">
        <v>104.4</v>
      </c>
      <c r="K54" s="38">
        <v>0</v>
      </c>
      <c r="L54" s="38">
        <v>0</v>
      </c>
      <c r="M54" s="38">
        <v>0</v>
      </c>
      <c r="N54" s="50">
        <v>0</v>
      </c>
      <c r="O54" s="50">
        <v>0</v>
      </c>
      <c r="P54" s="50">
        <v>0</v>
      </c>
      <c r="Q54" s="50">
        <v>0</v>
      </c>
      <c r="R54" s="40"/>
    </row>
    <row r="55" s="5" customFormat="1" ht="144" spans="1:18">
      <c r="A55" s="17">
        <v>7</v>
      </c>
      <c r="B55" s="17" t="s">
        <v>26</v>
      </c>
      <c r="C55" s="17" t="s">
        <v>197</v>
      </c>
      <c r="D55" s="17" t="s">
        <v>198</v>
      </c>
      <c r="E55" s="17" t="s">
        <v>199</v>
      </c>
      <c r="F55" s="17" t="s">
        <v>30</v>
      </c>
      <c r="G55" s="17" t="s">
        <v>200</v>
      </c>
      <c r="H55" s="38">
        <v>60</v>
      </c>
      <c r="I55" s="38">
        <v>60</v>
      </c>
      <c r="J55" s="38">
        <v>60</v>
      </c>
      <c r="K55" s="38">
        <v>0</v>
      </c>
      <c r="L55" s="38">
        <v>0</v>
      </c>
      <c r="M55" s="38">
        <v>0</v>
      </c>
      <c r="N55" s="40">
        <v>0</v>
      </c>
      <c r="O55" s="40">
        <v>0</v>
      </c>
      <c r="P55" s="40">
        <v>0</v>
      </c>
      <c r="Q55" s="40">
        <v>0</v>
      </c>
      <c r="R55" s="50"/>
    </row>
    <row r="56" s="5" customFormat="1" ht="50" customHeight="1" spans="1:18">
      <c r="A56" s="17">
        <v>8</v>
      </c>
      <c r="B56" s="17" t="s">
        <v>26</v>
      </c>
      <c r="C56" s="17" t="s">
        <v>201</v>
      </c>
      <c r="D56" s="17" t="s">
        <v>202</v>
      </c>
      <c r="E56" s="17" t="s">
        <v>203</v>
      </c>
      <c r="F56" s="17" t="s">
        <v>195</v>
      </c>
      <c r="G56" s="17" t="s">
        <v>204</v>
      </c>
      <c r="H56" s="38">
        <v>26.1</v>
      </c>
      <c r="I56" s="38">
        <v>26.1</v>
      </c>
      <c r="J56" s="38">
        <v>0</v>
      </c>
      <c r="K56" s="38">
        <v>26.1</v>
      </c>
      <c r="L56" s="38">
        <v>0</v>
      </c>
      <c r="M56" s="38">
        <v>0</v>
      </c>
      <c r="N56" s="40">
        <v>0</v>
      </c>
      <c r="O56" s="40">
        <v>0</v>
      </c>
      <c r="P56" s="40">
        <v>0</v>
      </c>
      <c r="Q56" s="40">
        <v>0</v>
      </c>
      <c r="R56" s="50"/>
    </row>
    <row r="57" s="5" customFormat="1" ht="186.75" spans="1:18">
      <c r="A57" s="17">
        <v>9</v>
      </c>
      <c r="B57" s="17" t="s">
        <v>26</v>
      </c>
      <c r="C57" s="17" t="s">
        <v>205</v>
      </c>
      <c r="D57" s="17" t="s">
        <v>152</v>
      </c>
      <c r="E57" s="17" t="s">
        <v>206</v>
      </c>
      <c r="F57" s="17" t="s">
        <v>30</v>
      </c>
      <c r="G57" s="17" t="s">
        <v>207</v>
      </c>
      <c r="H57" s="38">
        <v>38.77</v>
      </c>
      <c r="I57" s="38">
        <v>38.77</v>
      </c>
      <c r="J57" s="38">
        <v>11</v>
      </c>
      <c r="K57" s="38">
        <v>15</v>
      </c>
      <c r="L57" s="38">
        <v>5</v>
      </c>
      <c r="M57" s="38">
        <v>7.77</v>
      </c>
      <c r="N57" s="40">
        <v>0</v>
      </c>
      <c r="O57" s="40">
        <v>0</v>
      </c>
      <c r="P57" s="40">
        <v>0</v>
      </c>
      <c r="Q57" s="40">
        <v>0</v>
      </c>
      <c r="R57" s="40"/>
    </row>
    <row r="58" s="2" customFormat="1" ht="40" customHeight="1" spans="1:18">
      <c r="A58" s="27" t="s">
        <v>208</v>
      </c>
      <c r="B58" s="27"/>
      <c r="C58" s="27"/>
      <c r="D58" s="27"/>
      <c r="E58" s="27">
        <v>1</v>
      </c>
      <c r="F58" s="27"/>
      <c r="G58" s="27"/>
      <c r="H58" s="44">
        <f>H59</f>
        <v>32.4</v>
      </c>
      <c r="I58" s="44">
        <f t="shared" ref="I58:V58" si="10">I59</f>
        <v>32.4</v>
      </c>
      <c r="J58" s="44">
        <f t="shared" si="10"/>
        <v>32.4</v>
      </c>
      <c r="K58" s="44">
        <f t="shared" si="10"/>
        <v>0</v>
      </c>
      <c r="L58" s="44">
        <f t="shared" si="10"/>
        <v>0</v>
      </c>
      <c r="M58" s="44">
        <f t="shared" si="10"/>
        <v>0</v>
      </c>
      <c r="N58" s="44">
        <f t="shared" si="10"/>
        <v>0</v>
      </c>
      <c r="O58" s="44">
        <f t="shared" si="10"/>
        <v>0</v>
      </c>
      <c r="P58" s="44">
        <f t="shared" si="10"/>
        <v>0</v>
      </c>
      <c r="Q58" s="44">
        <f t="shared" si="10"/>
        <v>0</v>
      </c>
      <c r="R58" s="53"/>
    </row>
    <row r="59" s="5" customFormat="1" ht="43" customHeight="1" spans="1:18">
      <c r="A59" s="17">
        <v>1</v>
      </c>
      <c r="B59" s="17" t="s">
        <v>26</v>
      </c>
      <c r="C59" s="17" t="s">
        <v>209</v>
      </c>
      <c r="D59" s="17" t="s">
        <v>210</v>
      </c>
      <c r="E59" s="17" t="s">
        <v>211</v>
      </c>
      <c r="F59" s="17" t="s">
        <v>30</v>
      </c>
      <c r="G59" s="17" t="s">
        <v>212</v>
      </c>
      <c r="H59" s="38">
        <v>32.4</v>
      </c>
      <c r="I59" s="38">
        <v>32.4</v>
      </c>
      <c r="J59" s="38">
        <v>32.4</v>
      </c>
      <c r="K59" s="38">
        <v>0</v>
      </c>
      <c r="L59" s="38">
        <v>0</v>
      </c>
      <c r="M59" s="38">
        <v>0</v>
      </c>
      <c r="N59" s="40">
        <v>0</v>
      </c>
      <c r="O59" s="40">
        <v>0</v>
      </c>
      <c r="P59" s="40">
        <v>0</v>
      </c>
      <c r="Q59" s="40">
        <v>0</v>
      </c>
      <c r="R59" s="50"/>
    </row>
    <row r="60" s="2" customFormat="1" ht="40" customHeight="1" spans="1:18">
      <c r="A60" s="27" t="s">
        <v>213</v>
      </c>
      <c r="B60" s="27"/>
      <c r="C60" s="27"/>
      <c r="D60" s="27"/>
      <c r="E60" s="27">
        <v>1</v>
      </c>
      <c r="F60" s="27"/>
      <c r="G60" s="27"/>
      <c r="H60" s="44">
        <f>H61</f>
        <v>282.5576</v>
      </c>
      <c r="I60" s="44">
        <f t="shared" ref="I60:V60" si="11">I61</f>
        <v>282.5576</v>
      </c>
      <c r="J60" s="44">
        <f t="shared" si="11"/>
        <v>282.5576</v>
      </c>
      <c r="K60" s="44">
        <f t="shared" si="11"/>
        <v>0</v>
      </c>
      <c r="L60" s="44">
        <f t="shared" si="11"/>
        <v>0</v>
      </c>
      <c r="M60" s="44">
        <f t="shared" si="11"/>
        <v>0</v>
      </c>
      <c r="N60" s="44">
        <f t="shared" si="11"/>
        <v>0</v>
      </c>
      <c r="O60" s="44">
        <f t="shared" si="11"/>
        <v>0</v>
      </c>
      <c r="P60" s="44">
        <f t="shared" si="11"/>
        <v>0</v>
      </c>
      <c r="Q60" s="44">
        <f t="shared" si="11"/>
        <v>0</v>
      </c>
      <c r="R60" s="53"/>
    </row>
    <row r="61" s="5" customFormat="1" ht="55" customHeight="1" spans="1:18">
      <c r="A61" s="17">
        <v>1</v>
      </c>
      <c r="B61" s="17" t="s">
        <v>26</v>
      </c>
      <c r="C61" s="17" t="s">
        <v>214</v>
      </c>
      <c r="D61" s="17" t="s">
        <v>215</v>
      </c>
      <c r="E61" s="17" t="s">
        <v>216</v>
      </c>
      <c r="F61" s="17" t="s">
        <v>30</v>
      </c>
      <c r="G61" s="17" t="s">
        <v>217</v>
      </c>
      <c r="H61" s="17">
        <v>282.5576</v>
      </c>
      <c r="I61" s="38">
        <f>J61</f>
        <v>282.5576</v>
      </c>
      <c r="J61" s="38">
        <v>282.5576</v>
      </c>
      <c r="K61" s="38">
        <v>0</v>
      </c>
      <c r="L61" s="38">
        <v>0</v>
      </c>
      <c r="M61" s="38">
        <v>0</v>
      </c>
      <c r="N61" s="50">
        <v>0</v>
      </c>
      <c r="O61" s="50">
        <v>0</v>
      </c>
      <c r="P61" s="50">
        <v>0</v>
      </c>
      <c r="Q61" s="50">
        <v>0</v>
      </c>
      <c r="R61" s="50"/>
    </row>
  </sheetData>
  <mergeCells count="22">
    <mergeCell ref="A1:C1"/>
    <mergeCell ref="A2:Q2"/>
    <mergeCell ref="A3:D3"/>
    <mergeCell ref="G4:H4"/>
    <mergeCell ref="I4:Q4"/>
    <mergeCell ref="A7:D7"/>
    <mergeCell ref="A8:D8"/>
    <mergeCell ref="A13:D13"/>
    <mergeCell ref="A14:D14"/>
    <mergeCell ref="A27:D27"/>
    <mergeCell ref="A35:D35"/>
    <mergeCell ref="A45:D45"/>
    <mergeCell ref="A48:D48"/>
    <mergeCell ref="A58:D58"/>
    <mergeCell ref="A60:D60"/>
    <mergeCell ref="A4:A5"/>
    <mergeCell ref="B4:B5"/>
    <mergeCell ref="C4:C5"/>
    <mergeCell ref="D4:D5"/>
    <mergeCell ref="E4:E5"/>
    <mergeCell ref="F4:F5"/>
    <mergeCell ref="R4:R5"/>
  </mergeCells>
  <pageMargins left="0.700694444444445" right="0.700694444444445" top="0.393055555555556" bottom="0.393055555555556" header="0.298611111111111" footer="0.298611111111111"/>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mkx</cp:lastModifiedBy>
  <dcterms:created xsi:type="dcterms:W3CDTF">2023-05-13T19:15:00Z</dcterms:created>
  <dcterms:modified xsi:type="dcterms:W3CDTF">2025-08-06T11:29:42Z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F521424A6EB84141A243B25F10247036_13</vt:lpwstr>
  </property>
</Properties>
</file>