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 activeTab="3"/>
  </bookViews>
  <sheets>
    <sheet name="汇总表" sheetId="29" r:id="rId1"/>
    <sheet name="产业" sheetId="30" r:id="rId2"/>
    <sheet name="基础设施" sheetId="31" r:id="rId3"/>
    <sheet name="昌都市" sheetId="41" r:id="rId4"/>
  </sheets>
  <definedNames>
    <definedName name="_xlnm._FilterDatabase" localSheetId="3" hidden="1">昌都市!#REF!</definedName>
    <definedName name="_xlnm._FilterDatabase" localSheetId="1" hidden="1">产业!$A$1:$R$98</definedName>
    <definedName name="_xlnm._FilterDatabase" localSheetId="0" hidden="1">汇总表!$A$1:$R$98</definedName>
    <definedName name="_xlnm._FilterDatabase" localSheetId="2" hidden="1">基础设施!$A$1:$Q$98</definedName>
    <definedName name="_xlnm.Print_Titles" localSheetId="3">昌都市!#REF!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<sst xmlns="http://schemas.openxmlformats.org/spreadsheetml/2006/main" count="604" uniqueCount="274">
  <si>
    <t>西藏自治区2025年脱贫县入库项目计划汇总表</t>
  </si>
  <si>
    <t>填报单位：西藏自治区农业农村厅</t>
  </si>
  <si>
    <t>单位：个、万元</t>
  </si>
  <si>
    <t>填报时间：2024年11月29日</t>
  </si>
  <si>
    <t>序号</t>
  </si>
  <si>
    <t>县（区）</t>
  </si>
  <si>
    <t>项目                      个数</t>
  </si>
  <si>
    <t>总投资
（万元）</t>
  </si>
  <si>
    <t>乡村特色产业                  （含产业基础               设施配套）</t>
  </si>
  <si>
    <t>补齐必要的                                 小型公益性                  基础设施短板</t>
  </si>
  <si>
    <t>高原宜居宜业                                     和美村</t>
  </si>
  <si>
    <t>人居环境整治</t>
  </si>
  <si>
    <t>农牧民技能培训和岗位补贴</t>
  </si>
  <si>
    <t>贷款贴息</t>
  </si>
  <si>
    <t>其他</t>
  </si>
  <si>
    <t>备注</t>
  </si>
  <si>
    <t>项目       个数</t>
  </si>
  <si>
    <t>计划                                 资金</t>
  </si>
  <si>
    <t>自治区总计</t>
  </si>
  <si>
    <t>自治区本级</t>
  </si>
  <si>
    <t>拉萨市合计</t>
  </si>
  <si>
    <t>市本级</t>
  </si>
  <si>
    <t>城关区</t>
  </si>
  <si>
    <t>堆龙德庆区</t>
  </si>
  <si>
    <t>达孜区</t>
  </si>
  <si>
    <t>曲水县</t>
  </si>
  <si>
    <t>林周县</t>
  </si>
  <si>
    <t>墨竹工卡县</t>
  </si>
  <si>
    <t>尼木县</t>
  </si>
  <si>
    <t>当雄县</t>
  </si>
  <si>
    <t>柳梧新区</t>
  </si>
  <si>
    <t>文创园区</t>
  </si>
  <si>
    <t>经开区</t>
  </si>
  <si>
    <t>日喀则市合计</t>
  </si>
  <si>
    <t>桑珠孜区</t>
  </si>
  <si>
    <t>江孜县</t>
  </si>
  <si>
    <t>白朗县</t>
  </si>
  <si>
    <t>亚东县</t>
  </si>
  <si>
    <t>聂拉木县</t>
  </si>
  <si>
    <t>拉孜县</t>
  </si>
  <si>
    <t>昂仁县</t>
  </si>
  <si>
    <t>定日县</t>
  </si>
  <si>
    <t>南木林县</t>
  </si>
  <si>
    <t>萨迦县</t>
  </si>
  <si>
    <t>谢通门县</t>
  </si>
  <si>
    <t>定结县</t>
  </si>
  <si>
    <t>仁布县</t>
  </si>
  <si>
    <t>萨嘎县</t>
  </si>
  <si>
    <t>康马县</t>
  </si>
  <si>
    <t>吉隆县</t>
  </si>
  <si>
    <t>仲巴县</t>
  </si>
  <si>
    <t>岗巴县</t>
  </si>
  <si>
    <t>山南市合计</t>
  </si>
  <si>
    <t xml:space="preserve">乃东区   </t>
  </si>
  <si>
    <t xml:space="preserve">扎囊县   </t>
  </si>
  <si>
    <t xml:space="preserve">贡嘎县   </t>
  </si>
  <si>
    <t xml:space="preserve">桑日县   </t>
  </si>
  <si>
    <t xml:space="preserve">琼结县   </t>
  </si>
  <si>
    <t xml:space="preserve">曲松县   </t>
  </si>
  <si>
    <t xml:space="preserve">措美县   </t>
  </si>
  <si>
    <t xml:space="preserve">洛扎县   </t>
  </si>
  <si>
    <t xml:space="preserve">加查县   </t>
  </si>
  <si>
    <t xml:space="preserve">隆子县   </t>
  </si>
  <si>
    <t xml:space="preserve">错那市  </t>
  </si>
  <si>
    <t xml:space="preserve">浪卡子县   </t>
  </si>
  <si>
    <t>空港新区</t>
  </si>
  <si>
    <t>林芝市合计</t>
  </si>
  <si>
    <t xml:space="preserve">市本级                  </t>
  </si>
  <si>
    <t>巴宜区</t>
  </si>
  <si>
    <t>工布江达县</t>
  </si>
  <si>
    <t>米林县</t>
  </si>
  <si>
    <t>朗县</t>
  </si>
  <si>
    <t>波密县</t>
  </si>
  <si>
    <t>察隅县</t>
  </si>
  <si>
    <t>墨脱县</t>
  </si>
  <si>
    <t>昌都市合计</t>
  </si>
  <si>
    <t>卡若区</t>
  </si>
  <si>
    <t>江达县</t>
  </si>
  <si>
    <t>贡觉县</t>
  </si>
  <si>
    <t>察雅县</t>
  </si>
  <si>
    <t>芒康县</t>
  </si>
  <si>
    <t>左贡县</t>
  </si>
  <si>
    <t>八宿县</t>
  </si>
  <si>
    <t>洛隆县</t>
  </si>
  <si>
    <t>边坝县</t>
  </si>
  <si>
    <t>丁青县</t>
  </si>
  <si>
    <t>类乌齐县</t>
  </si>
  <si>
    <t>那曲市合计</t>
  </si>
  <si>
    <t>色尼区</t>
  </si>
  <si>
    <t>安多县</t>
  </si>
  <si>
    <t>聂荣县</t>
  </si>
  <si>
    <t>嘉黎县</t>
  </si>
  <si>
    <t>比如县</t>
  </si>
  <si>
    <t>索县</t>
  </si>
  <si>
    <t>巴青县</t>
  </si>
  <si>
    <t>班戈县</t>
  </si>
  <si>
    <t>申扎县</t>
  </si>
  <si>
    <t>尼玛县</t>
  </si>
  <si>
    <t>双湖县</t>
  </si>
  <si>
    <t>阿里地区合计</t>
  </si>
  <si>
    <t>地区本级</t>
  </si>
  <si>
    <t>噶尔县</t>
  </si>
  <si>
    <t>普兰县</t>
  </si>
  <si>
    <t>日土县</t>
  </si>
  <si>
    <t>札达县</t>
  </si>
  <si>
    <t>革吉县</t>
  </si>
  <si>
    <t>改则县</t>
  </si>
  <si>
    <t>措勤县</t>
  </si>
  <si>
    <t>西藏自治区2025年脱贫县入库项目计划产业项目汇总表</t>
  </si>
  <si>
    <t>填报时间：2024年4月25日</t>
  </si>
  <si>
    <t>合计</t>
  </si>
  <si>
    <t>种植类</t>
  </si>
  <si>
    <t>养殖类</t>
  </si>
  <si>
    <t>加工类</t>
  </si>
  <si>
    <t>商贸仓储流通类</t>
  </si>
  <si>
    <t>乡村旅游类</t>
  </si>
  <si>
    <t>产业配套基础         设施类</t>
  </si>
  <si>
    <t>其他（含：产业园区、到户类产业项目、村集体经济专合组织扶持等）</t>
  </si>
  <si>
    <t>西藏自治区2025年脱贫县入库项目计划基础设施项目汇总表</t>
  </si>
  <si>
    <t>水利</t>
  </si>
  <si>
    <t>电力</t>
  </si>
  <si>
    <t>交通</t>
  </si>
  <si>
    <t>通讯网络</t>
  </si>
  <si>
    <t>危房改造</t>
  </si>
  <si>
    <t>其他（含：农田改造、生态资源保护等）</t>
  </si>
  <si>
    <t>芒康县2025年衔接资金项目计划公告公示</t>
  </si>
  <si>
    <t>制表单位：芒康县农业农村和科学技术局                                                                                                                                                                   单位：万元                                                                                                                                                             制表时间：2024年12月23日</t>
  </si>
  <si>
    <t>地市/县区</t>
  </si>
  <si>
    <t>项目名称</t>
  </si>
  <si>
    <t>项目地点</t>
  </si>
  <si>
    <t>项目建设内容（项目总体情况、可行性、必要性)</t>
  </si>
  <si>
    <t>项目                性质                         （新建/续建）</t>
  </si>
  <si>
    <t>资金情况（万元）</t>
  </si>
  <si>
    <t xml:space="preserve">备注                    </t>
  </si>
  <si>
    <t>总投资</t>
  </si>
  <si>
    <t>国家投资</t>
  </si>
  <si>
    <t>群众自筹</t>
  </si>
  <si>
    <t>行次</t>
  </si>
  <si>
    <t>五、芒康县</t>
  </si>
  <si>
    <t>（一）乡村特色产业类（含产业基础设施配套）</t>
  </si>
  <si>
    <t>芒康县嘎托镇嘎托村集体经济项目</t>
  </si>
  <si>
    <t>芒康县嘎托镇嘎托村</t>
  </si>
  <si>
    <t>1.建设内容：生态修复1处，新建木屋7栋及附属设施配套工程，电力安全改造1处，网围栏更换800米，给水管网350米及附属工程配套、公共厕所1处。2.可行性：建设318线.214线交界处具有独特民族特色山庄，接待旅客服务中心。3、必要性：通过建设具有独特民族特色山庄，用与接待旅客、婚宴等服务，提高村集体经济收入。4、管护主体：第三方租赁公司运营（当地企业运营）。5、资产确权：芒康县嘎托镇嘎托村村委会。</t>
  </si>
  <si>
    <t>芒康县朗顶康姆洒咧营地提升改造项目</t>
  </si>
  <si>
    <t>拉乌村</t>
  </si>
  <si>
    <t xml:space="preserve">1、可行性:该项目地处国道318线进入西藏第一县，过境自驾游客众多，消费能力强。2、必要性:为当地群众提供就业，为芒康的旅游名片增彩。3、建设内容：重点建设三大功能区：营地休憩区、高原农牧文化体验区、藏式音乐餐吧接待区；改善营地周边道路通达情况；改造升级餐厅500平米，改造提升民宿11栋及配套工程，新建露营40平方米的太空舱10处及配套工程，改造防腐木栈道1600米。新建马厩200平米，配20匹马，增加骑马娱乐项目，配置山地跑车8台增加游玩项目；新建射箭场（响箭）500平米，新建给水管网5000米及附属工程。新建箱变500KvA 1座、新建充电桩20座、电缆铺设5700米。现代化房车露营设施50处。4、建设方式：通过工程招标确定第三方企业承建5、运营主体:市场主体经营者竞标获取。6、资产确权:芒康县如美镇人民政府    </t>
  </si>
  <si>
    <t>新建</t>
  </si>
  <si>
    <t>芒康县嘎托镇普拉村“冈仁波齐”出发点驿站</t>
  </si>
  <si>
    <t>普拉村</t>
  </si>
  <si>
    <t xml:space="preserve">1、可行性:地处214国道线旁，地势平坦，旅游资源及林下资源丰富。2、必要性:全面推进乡村振兴。发展壮大集体经济是解决新时代“三农”问题的一项重要任务，是全面实现乡村振兴的必然选择和重要途径，事关农村改革发展稳定大局。可为游客提供便利的同时更好的带动林下资源销售。 3、建设内容:在普拉村赛马场新建1座“冈仁波齐”出发点驿站，新建驿站300平米及附属工程、新建马厩200平米、新建展播室100平米、新建马术初学者级跑道800米、生命防护工程3700米、新建50KvA箱变一座及附属工程、污水管网500米及附属工程、新建给水管网500米及附属工程，盐碱地基础处理900平米。4、建设方式：通过工程招标确定第三方企业承建。5、运营主体：普拉村村集体运营。6、资产确权:芒康县嘎托镇普拉村村委会。    </t>
  </si>
  <si>
    <t>青稞系列农特产品加工项目</t>
  </si>
  <si>
    <t>帮达乡毛尼村</t>
  </si>
  <si>
    <t>可行性： （一）市场可行性。一是帮达乡毛尼村地处214国道沿线，属地邦达仓历史文化悠久，交通便利且农文旅资源丰富。二是毛尼村是盛产青稞的地方，集体经济亟待发展壮大。三是秉持“党建+农文旅+X”思路，青稞粮仓主题元素的党建共享“e”站已建成，产品展厅、销售平台等载体已搭建。四是选择市场认可度高、文化底蕴深厚的文化元素，进行融合创新推出文创酒品（“青稞粮仓”藏香白酒、“高山原野”清鲜松茸、“甜蜜甘露”生态蜂蜜、“茶马古道”文化古盐）。（二）经济可行性。通过“两新党支部+村党支部+党员+农户”混合所有制经济发展模式，由“两新”组织与村合作社共同打造农牧特色产业及产品。（三）技术可行性。青稞酿酒历史可追溯到文成公主进藏时期，古法酿酒工艺传承至今，通过邦达仓、茶马古道远销国内外，品牌价值亟待开发。
必要性：（一）全面推进乡村振兴。发展壮大集体经济是解决新时代“三农”问题的一项重要任务，是全面实现乡村振兴的必然选择和重要途径，事关农村改革发展稳定大局。（二）带动农牧民增收致富。一是可以增设岗位，促进本地农牧民就业。二是从农牧民手中收购原材料。
建设内容：主体建设1336.61㎡，展厅建设321.82㎡、消防控制室22.36㎡、消防水箱间60.8㎡、青稞啤酒酿酒车间301.28㎡、青稞白酒酿酒车间301.28㎡等主体，预计投资350万元，100万用于购买原材料，50万用于购买外包装，60万用于后期运转经费
建设方式：委托第三方建设公司建设
运营主体：毛尼村经济合作社运营
资产确权：帮达乡毛尼村村委会</t>
  </si>
  <si>
    <t>续建</t>
  </si>
  <si>
    <t>芒康县嘎托镇达吉村无土栽培项目</t>
  </si>
  <si>
    <t>达吉村</t>
  </si>
  <si>
    <t>1、可行性:改善村民饮食均衡。村民长期慢性病较多，日常饮食成分单一，主要是青稞、大米、肉类等。加上村离县城10公里处，购买极不方便，为持续、稳定满足村民对健康、绿色食品的需求，改善村民饮食，搭配维生素、微量元素的摄入，可逐步改善村民身体状况。2、必要性:增加村民收入。村民大部分无就业技能，引进新型无土栽培农业生产技术，有利于提升村民的文化素质，掌握先进的农业技能和知识，掌握现代化农业生产管理模式和技术。3、建设内容：建设温室大棚一座，占地600平方米，采用双层骨架三层薄膜，配备无土栽培系统。4、管护机制:项目运营管理主要由达吉村委员会组织经营，安排人员接受培训，管理日常运营。5、资产确权:芒康县嘎托镇达吉村</t>
  </si>
  <si>
    <t>芒康县2025年人畜分离项目</t>
  </si>
  <si>
    <t>芒康县11个乡（镇）</t>
  </si>
  <si>
    <r>
      <rPr>
        <sz val="12"/>
        <rFont val="宋体"/>
        <charset val="134"/>
      </rPr>
      <t>1、可行性:促进畜牧业可持续发展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：人畜分离模式不仅提高了养殖效益，还降低了环境污染和资源浪费，有助于畜牧业的可持续发展。通在人畜分离模式下，养殖活动集中管理，可以有效解决村庄卫生问题，减少粪便堆积和疾病传播，提升村庄的整体宜居环境。2、必要性:有效预防疾病传播，该项目的实施不仅会有效避免人畜健康的问题，还可能有效控制公共卫生问题。通过人畜分离，可以减少脏乱差现象，提升农村的整体环境质量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。3、建设内容:芒康县北中部乡（镇）计划实施人畜分离2500户，嘎托镇、宗西乡、如美镇、曲登乡、措瓦乡、洛尼乡、索多西乡、曲孜卡乡、朱巴龙乡、帮达乡、徐中乡，所有乡镇实施分散式人畜分离2500户。4、管护机制:项目运营管理主要由11乡政府负责管理日常运营。5、资产确权:嘎托镇政府、宗西乡政府、如美镇政府、曲登乡政府、措瓦乡政府、洛尼乡政府、索多西乡政府、曲孜卡乡政府、朱巴龙乡政府、帮达乡政府、徐中乡政府</t>
    </r>
  </si>
  <si>
    <t>（二）小型公益性基础设施类</t>
  </si>
  <si>
    <t>1.农田灌溉</t>
  </si>
  <si>
    <t>芒康县曲登乡曲登村灾后农田恢复项目</t>
  </si>
  <si>
    <t>芒康县曲登乡曲登村</t>
  </si>
  <si>
    <t>1、可行性：通过实施本项目，提高群众粮食安全生产，促进农牧民增收。2、必要性：有效解决群众农田安全生产及灌溉用水和高效节水等民生问题。3、建设内容（受灾面积80亩左右）新建取水口2座，沉砂池2座，恢复输水渠道1325m，修建浆砌石挡墙715m，预留渠道分水口55处，耕地面层清淤2万m3，种植土回填2万m3，撒有机肥36t）。4:管护机制：曲登乡曲登村村委会。5、资产确权：芒康县曲登乡曲登村村委会</t>
  </si>
  <si>
    <t>芒康县木许乡木许村灌溉管道灾后维修项目</t>
  </si>
  <si>
    <t>芒康县木许乡木许村村</t>
  </si>
  <si>
    <t>1、可行性：通过实施本项目，提高群众粮食产量，促进农牧民增收。2、必要性：有效解决群众农田灌溉用水及高效节水等民生问题。3、建设内容：DN300pe管道恢复70米、新建管道支墩（400mm*400mm*1.5m米）25个、镇墩（1立方米）10座，新建DN300钢管渡槽1座40米及相关配套设施。4:管护机制：芒康县木许乡木许村村委会。5、资产确权：芒康县木许乡木许村村委会。</t>
  </si>
  <si>
    <t>芒康县洛尼乡洛尼村土地整治及灌溉工程建设项目</t>
  </si>
  <si>
    <t>芒康县洛尼乡洛尼村</t>
  </si>
  <si>
    <t>1、可行性：通过实施本项目，提高群众粮食产量，促进农牧民增收。2、必要性：有效解决群众农田灌溉用水及高效节水等民生问题。3、建设内容：建设面积600亩，建设内容包括新建排灌渠道5条，新建Φ200PE管道2条，取水口一处，200m³蓄水池2座，沉沙池3处，同时配备渠道附属工程。4、管护机制：芒康县洛尼乡洛尼村村委会。5、资产确权：芒康县洛尼乡洛尼村村委会</t>
  </si>
  <si>
    <t>芒康县宗西乡宗荣村古日荣组农田灌溉项目</t>
  </si>
  <si>
    <t>芒康县宗西乡宗荣村古日荣组</t>
  </si>
  <si>
    <t>1、可行性：通过实施本项目，提高群众粮食产量，促进农牧民增收。2、必要性：有效解决群众农田灌溉用水及高效节水等民生问题。3、建设内容：新建取水口2座，沉砂池2座、引水管道2990M、灌溉渠道2575M、管道跨沟2处等配套附属设施。4、管护机制：芒康县朱宗西乡宗荣村村委会。5、资产确权：芒康县宗西乡宗荣村村委会</t>
  </si>
  <si>
    <t>芒康县索多西乡达海龙村灌溉水渠建设项目</t>
  </si>
  <si>
    <t>芒康县索多西乡达海龙</t>
  </si>
  <si>
    <t>1、可行性：通过实施本项目，提高群众粮食产量，促进农牧民增收。2、必要性：有效解决群众农田灌溉用水及高效节水等民生问题。3、建设内容：新建新建取水口6座，新建沉砂池5座，各类管道4632M，渠道衬砌7965M，蓄水池3座，分水口144处，跨河5处、穿路6处。4、管护机制：芒康县索多西乡达海龙村委会。5、资产确权：芒康县索多西乡达海龙村委会</t>
  </si>
  <si>
    <t>芒康县嘎托镇加它村马龙组灌溉水渠建设项目</t>
  </si>
  <si>
    <t>嘎托镇加它村马龙组</t>
  </si>
  <si>
    <t>1、可行性：通过实施本项目，提高群众粮食产量，促进农牧民增收。2、必要性：有效解决群众农田灌溉用水及高效节水等民生问题。3、建设内容：新建取水口4座，新建沉砂池4座，输水管道1350m，渠道衬砌8600m，分水口170处，水池3座。4、管护机制：芒康县嘎托镇加它村村委会。5、资产确权：芒康县嘎托镇加它村村委会</t>
  </si>
  <si>
    <t>芒康县莽岭乡农田灌溉水渠项目</t>
  </si>
  <si>
    <t>芒康县莽岭乡</t>
  </si>
  <si>
    <t>1、可行性：通过实施本项目，提高群众粮食产量，促进农牧民增收。2、必要性：有效解决群众农田灌溉用水及高效节水等民生问题。3、建设内容：新建取水口4座，新建沉砂池4座，输水管道1246m，渠道衬砌10766m，分水口102处，水池2座。4、管护机制：芒康县莽岭乡乡人民政府。5、资产确权：芒康县莽岭乡乡人民政府</t>
  </si>
  <si>
    <t>芒康县如美镇达日村灌溉水渠建设项目</t>
  </si>
  <si>
    <t>芒康县如美镇达日村</t>
  </si>
  <si>
    <t>1、可行性：通过实施本项目，提高群众粮食产量，促进农牧民增收。2、必要性：有效解决群众农田灌溉用水及高效节水等民生问题。3、建设内容为：新建取水口4座，新建沉砂池4座，输水管道5395m，渠道衬砌620m，分水口90处，300m3蓄水池1座。4、管护机制：芒康县如美镇达日村村委会。5、资产确权：芒康县如美镇达日村村委会</t>
  </si>
  <si>
    <t>芒康县如美镇拉乌村德美组灌溉水渠建设项目</t>
  </si>
  <si>
    <t>芒康县如美镇拉乌村德美组</t>
  </si>
  <si>
    <t>1、可行性：通过实施本项目，提高群众粮食产量，促进农牧民增收。2、必要性：有效解决群众农田灌溉用水及高效节水等民生问题。3、建设内容为：新建沉砂池1座，汇水池1座，渠道衬砌1420m，分水口40处。4、管护机制：芒康县如美镇拉乌村村委会。5、资产确权：芒康县如美镇拉乌村村委会</t>
  </si>
  <si>
    <t>芒康县如美镇卡均村灾后重建项目</t>
  </si>
  <si>
    <t>芒康县如美镇卡均村</t>
  </si>
  <si>
    <t>1、可行性：通过实施本项目，提高群众粮食产量，促进农牧民增收。2、必要性：有效解决群众农田灌溉用水及高效节水等解决生活饮用水民生问题。3、建设内容：重建取水口3座，沉砂池3座、恢复重建DN315PE管200米，DN300×6无缝钢管100米，C25F200砼挡土墙400m3。4、管护机制：芒康县如美镇卡均村村委会。5、资产确权：芒康县如美镇卡均村村委会</t>
  </si>
  <si>
    <t xml:space="preserve">2.水利类  </t>
  </si>
  <si>
    <t>芒康县朱巴龙乡朱巴龙村
供水提升项目</t>
  </si>
  <si>
    <t>朱巴龙乡朱巴龙村</t>
  </si>
  <si>
    <t>可行性：经现场调查，拟建水源水质、水量满足供水需求。
必要性：本工程的实施，可解决朱巴龙村近1200名群众生活饮用水质量，缓解朱巴龙乡供水不足问题。
建设内容：本工程主要建设内容：新建取水口1个，50m³沉砂池1座，150m³蓄水池1座，闸阀井44座，输水管DN110（t=6mm）无缝钢管13726.49m，配水主管1.6MpaDN50PE管1021.22m，入户管1.6MpaDN25PE管120m，防冻供水桩4座，250t/d水质净化消毒设备系统1套。
管护机制：芒康县朱巴龙乡朱巴龙村村民委员会负责工程后期运行管理。工程竣工验收后，签订《移交证书》，工程移交至芒康县朱巴龙乡朱巴龙村村民委员会。</t>
  </si>
  <si>
    <t>芒康县莽岭乡防洪堤工程</t>
  </si>
  <si>
    <t>莽岭乡上莽岭村、乡莽岭村</t>
  </si>
  <si>
    <t>可行性：经现场调查，当地建筑材料可满足防洪堤修建。
必要性：受近年汛期洪水影响，当地农田经常被冲毁，已影响当地农牧民正常生产生活。
建设内容：分段综合治理河道2.4km，新建防洪堤4.17km，堤型结构为40cm厚混凝土护坡，堤高2.8米。基础为1.2米高，1米宽埋石混凝土结构，防洪标准10年一遇，保护耕地3500亩，保护人口1020人。
管护机制：芒康县莽岭乡上莽岭村村民委员会负责工程后期运行管理。工程竣工验收后，签订《移交证书》，工程移交至芒康县莽岭乡上莽岭村村民委员会。</t>
  </si>
  <si>
    <t>芒康县徐中乡尼玛沙村日西组水渠维修工程</t>
  </si>
  <si>
    <t>徐中乡尼玛沙村</t>
  </si>
  <si>
    <t>可行性：经现场调查，尼玛沙村日西组灌溉水源水量充足，现场施工条件成熟，施工难度不大。
必要性：本工程的实施，可有效解决尼玛沙村日西组300亩耕地灌溉用水，粮食产量可得到较大提高；
建设内容：取水口1座，DN200PE管道1500米，300立方米水池1座。
运营主体：芒康县徐中乡尼玛沙村村民委员会负责工程后期运行管理。
资产确权：工程竣工验收后，签订《移交证书》，工程移交至芒康县徐中乡尼玛沙村村民委员会。</t>
  </si>
  <si>
    <t>芒康县徐中乡尼玛莎村查理组水渠维修项目</t>
  </si>
  <si>
    <t>徐中乡尼玛莎村</t>
  </si>
  <si>
    <t>建设内容：维修取水口1座，主干渠1750米，支渠1500米，分水口38座。
必要性：本工程的实施，可有限解决尼玛莎村查理组550亩耕地灌溉用水，粮食产量可得到较大提高；
可行性：经现场调查，尼玛莎村查理灌溉水源水量充足，现场施工条件成熟，施工难度不大。
运营主体：芒康县徐中乡尼玛沙村村民委员会负责工程后期运行管理。
资产确权：工程竣工验收后，签订《移交证书》，工程移交至芒康县徐中乡尼玛沙村村民委员会。</t>
  </si>
  <si>
    <t>芒康县昂多乡水利基础设施提升项目</t>
  </si>
  <si>
    <t>昂多乡曲塔村、吉措村</t>
  </si>
  <si>
    <t>可行性：拟建防洪堤未占用耕地和林草地，项目所在地地材满足建设要求。
必要性：因曲塔村加油站下游段未修建防洪堤，2023年8月份，被洪水冲毁耕地2.8亩，至今未对防洪堤进行加固。
建设内容：吉措村：新建水井2口及配套5.5光伏泵站系统2套，dn90PE供水管网改造7.2km，增加保温措施。维修截潜流取水口1座，dn90管道保温2.5km；曲塔村：新建水井1口及配套5.5光伏泵站系统1套，铺设dn63管道2.6km，维修20方蓄水池1座；新建5级提防，10年一遇m防洪堤0.8km，堤身为埋石混凝土结构，堤顶宽0.5m，堤高3.50m，底宽1.85m。
管护机制：芒康县昂多乡曲塔村、吉措村村民委员会负责工程后期运行管理。工程竣工验收后，签订《移交证书》，工程移交至昂多乡曲塔村、吉措村村民委员会。</t>
  </si>
  <si>
    <t>芒康县百人以上农村集中供水工程饮水安全提升项目</t>
  </si>
  <si>
    <t>措瓦乡库孜村、仲日村，徐中乡哈扎村、门巴村，竹巴龙乡竹草地贡村，木许乡安东村、昂多乡曲塔村、纳西乡纳西村、加达村，嘎托镇火拉村、卓俄村、仲堆村，帮达乡加尼顶村。</t>
  </si>
  <si>
    <t xml:space="preserve">可行性：根据现场调查情况，拟建各农村供水工程点的水源满足需求，亦可在村庄附近打造水井解决供水。
必要性：受近年来气候影响，我县农村供水出现多处水源干枯现象，需更换水源；且已建多处农村供水水源为河床水，水质不稳定，无法满足正在供水需求，须对水源进行更换和配套净水、消毒设备。
建设内容：新建水井4座及配套设施，改造取水口6处，供水管道35km，10方蓄水池6座，20方蓄水池7座，30方蓄水池2座50方蓄水池1座，水质集中处理设备6套，设备房6间。
管护机制：各工程点所在村民委员会负责工程后期运行管理。工程竣工验收后，签订《移交证书》，工程移交至各工程点所在村民委员会。
 </t>
  </si>
  <si>
    <t>芒康县嘎托镇火拉村小型农村供水规范化建设项目</t>
  </si>
  <si>
    <t>嘎托镇火拉村</t>
  </si>
  <si>
    <t>可行性：通过新建新水源，铺设管道等配套设施，可有效解决火拉村供水困难问题。
必要性：受气候影响，火拉村部分组因水源水量逐年减少，无法满足正常供水水量需求。
建设内容：取水口5座，10立方蓄水池2座、20立方蓄水池1座，30立方蓄水池2座，铺设供水管道27km，防冻取水桩90套。
管护机制：芒康县嘎托镇火拉村村民委员会负责工程后期运行管理。工程竣工验收后，签订《移交证书》，工程移交至芒康县嘎托镇火拉村村民委员会。</t>
  </si>
  <si>
    <t>芒康县曲登乡邓巴村农村供水水质提升试点工程</t>
  </si>
  <si>
    <t>曲登乡邓巴村</t>
  </si>
  <si>
    <t>可行性：通过改造水源，增加净化消毒设施，提高供水水质。通过改造供水管网和防冻取水桩，可有效解决季节性通水问题。
必要性：邓巴村因使用河溪水水源，汛期水质浑浊，影响供水水质质量，且部分住户存在季节性通水问题。
建设内容：改造截潜流取水口1座，配套水质净化池1座，水质净化设备1套，dn110输水管道7500米，入户工程96处。
管护机制：芒康县曲登乡邓巴村村民委员会负责工程后期运行管理。工程竣工验收后，签订《移交证书》，工程移交至芒康县曲登乡邓巴村村民委员会。</t>
  </si>
  <si>
    <t>芒康县嘎托镇平德村安置点供水提升工程</t>
  </si>
  <si>
    <t>嘎托镇平德村</t>
  </si>
  <si>
    <t>可行性：通过新建新水源，铺设管道等配套设施，可有效解平德村供水困难问题。
必要性：目前在县城水厂管网延伸供水，因水压不足导致供水不正常。
建设内容：维修原水池1座，新增泉水取水口1座，铺设dn110PB管道4680米，dn25PB管道755米，新建150立方米蓄水池1座，安置点内新增4个取水点。
管护机制：芒康县嘎托镇平德村村民委员会负责工程后期运行管理。工程竣工验收后，签订《移交证书》，工程移交至芒康县嘎托镇平德村村民委员会。</t>
  </si>
  <si>
    <t>芒康县嘎托镇雅卓村（龙松沟）安置点供水提升工程</t>
  </si>
  <si>
    <t>嘎托镇雅卓村</t>
  </si>
  <si>
    <t>可行性：通过新水井，配套光伏提升设施，铺设管道等配套设施，可有效解雅卓村供水困难问题。
必要性：目前在县城水厂管网延伸供水，因水压不足导致供水不正常。
建设内容：深水井1口，5.5KW光伏泵站1座，200方蓄水池1座，更换DN110PE管道1.2km，集中供水点防冻取水桩6套。水质集中处理设备1套，设备房1间。
管护机制：芒康县嘎托镇雅卓村村民委员会负责工程后期运行管理。工程竣工验收后，签订《移交证书》，工程移交至芒康县嘎托镇雅卓村村民委员会。</t>
  </si>
  <si>
    <t>芒康县徐中乡山洪灾害防治工程</t>
  </si>
  <si>
    <t>徐中乡徐中村</t>
  </si>
  <si>
    <t>必要性：因近年来汛期多处冲毁徐中乡耕地，影响当地生产生活。
可行性：项目的建设，可有效提升徐中乡山洪灾害防御能力
建设内容：山洪灾害治理4条，综合治理河道6.4km。新建防洪堤7.5km，挡墙采用钢筋石笼基础加铅丝石笼堤身，堤身铅丝石笼高1.6m，分为两级至下而上高度宽度分别为0.8×1.0，0.8×0.8，基础断面尺寸为1×1.2。防洪标准10年一遇。保护耕地2120亩，保护人口490人。
管护机制：芒康县徐中乡徐中村村民委员会负责工程后期运行管理。工程竣工验收后，签订《移交证书》，工程移交至芒康县徐中乡徐中村村民委员会。</t>
  </si>
  <si>
    <t>芒康县宗西乡宗西村防洪堤工程</t>
  </si>
  <si>
    <t>宗西乡宗西村</t>
  </si>
  <si>
    <t>可行性：拟建防洪堤未占用耕地和林草地，项目所在地地材满足建设要求，通过修建提防，对河道沿线房屋和商品得到保护。
必要性：近年来，因宗西村防洪体系薄弱，每年汛期多处房屋和耕地被冲毁，造成一定影响，该项目实施迫在眉睫。
建设内容：新建5级提防，10年一遇防洪堤4.2km，堤身为三层结构，上层高0.52m，宽0.52m；中层高0.70m，宽0.70m；下层高1.00m，宽1.00m；基础高1.50m，宽1.30m，堤身及基础均采用钢筋骨架铅丝石笼结构。。保护耕地1850亩，保护人口1162人
管护机制：芒康县宗西乡宗西村村民委员会负责工程后期运行管理。工程竣工验收后，签订《移交证书》，工程移交至芒康县宗西乡宗西村村民委员会。</t>
  </si>
  <si>
    <t>芒康县朱巴龙乡草地贡村农田灌溉和饮水提升项目</t>
  </si>
  <si>
    <t>芒康县朱巴龙草地贡村</t>
  </si>
  <si>
    <t>可行性：2023年，在草地贡村实施了草地贡村引水主管道工程，运行1年来，水量充足，可保证草地贡村3000余亩耕地和920人用水。
必要性：有效解决群众农田灌溉用水及高效节水等解决生活饮用水民生问题。
建设内容：改造dn90PE供水管网20km，新增dn160PE灌溉管网15.5km，入户防冻取水桩68套。
管护机制：芒康县朱巴龙乡草地贡村村民委员会负责工程后期运行管理。工程竣工验收后，签订《移交证书》，工程移交至芒康县朱巴龙乡草地贡村村民委员会。员会。</t>
  </si>
  <si>
    <t>3.交通类</t>
  </si>
  <si>
    <t>芒康县措瓦乡日许村多巴组3号桥梁工程</t>
  </si>
  <si>
    <t>措瓦乡日许村</t>
  </si>
  <si>
    <t>必要性：该项目点位现状无任何跨沟设施，村民出行直接在冲沟里通行。雨季时该冲沟泥石流很大，冬季时冲沟里河水结冰，存在严重安全隐患，严重影响多巴组47户363人出行。
可行性：该项目的建设可以直接跨过该冲沟，让村民不在涉水过河，消除安全隐患，推动带动多巴组的经济发展。
建设内容：新建一座1-20米空心板桥梁（含导流堤、引道）,护栏（0.5米）+行车道(4.5米)+护栏(0.5米)，路线全长0.245公里。</t>
  </si>
  <si>
    <t>芒康县如美镇卡均村桥梁工程</t>
  </si>
  <si>
    <t>如美镇卡均村</t>
  </si>
  <si>
    <t>必要性：该项目点位现状无任何跨沟设施，村民出行直接在冲沟里通行。雨季时该冲沟泥石流较大，冬季时冲沟里河水结冰，存在严重安全隐患，严重影响村民出行。
可行性：该项目的建设可以直接跨过该冲沟，让村民不在涉水过河，消除安全隐患，推动带动卡均村及达日村的经济发展。
建设内容：1-25米T型桥梁，0.5米护栏+4.5米行车道+0.5米护栏（含导流堤300米）</t>
  </si>
  <si>
    <t>芒康县洛尼乡洛尼村洛尼组桥梁工程</t>
  </si>
  <si>
    <t>洛尼乡洛尼村</t>
  </si>
  <si>
    <t>必要性：该项目现状为简易木桥，河宽桥小。每年雨季时，河水会将木桥冲走，迫使村民有时不得不涉水过河，存在严重的安全隐患，制约着洛尼组的经济发展。
可行性：该项目的建设能直接跨越河流，不再让村民涉水过河，消除安全隐患，推动洛尼组的经济发展。
建设内容：新建一座3-20米空心板桥梁（含导流堤、引道）,护栏（0.5米）+行车道(4.5米)+护栏(0.5米)，路线全长0.182公里。</t>
  </si>
  <si>
    <t>芒康县嘎托镇巴拉村左尼组1号桥梁工程</t>
  </si>
  <si>
    <t>嘎托镇巴拉村</t>
  </si>
  <si>
    <t>必要性：该项目现状为危桥，给村民出行造成严重的安全隐患，制约着左尼组的经济发展。
可行性：该项目的建设能极大改善村民出行条件，消除安全隐患，推动左尼组的经济发展。
建设内容：新建一座2-13米空心板桥梁（含导流堤、引道）,护栏（0.5米）+行车道(4.5米)+护栏(0.5米)。</t>
  </si>
  <si>
    <t>（三）宜居宜业和美村庄类</t>
  </si>
  <si>
    <t>芒康县措瓦乡仲日村高原和美乡村建设项目</t>
  </si>
  <si>
    <t>措瓦乡仲日村</t>
  </si>
  <si>
    <t>1必要性: 人居环境的改善可以提高农民的居住舒适度和生活质量，本项目的建设将通过对村内基础设施的改造提升，从而改善措瓦乡仲日村村容村貌，提升乡村文明建设程度。2、可行性：通过此次建设人居环境整治项目，不仅改善村庄人居环境，而且改善群众思想观念。通过补短板基础设施、提供更好生活条件。通过现场与乡政府、村委会以及百姓沟通了解，一致表示对本项目的建设需求非常渴望，本项目的实施覆盖措瓦乡仲日村全村，将对该村入户道路、庭院经济、院内硬化、室内电线改造、垃圾收集及处理等。房前屋后的绿化等进行改造改善3、建设内容：蔬菜大棚153户；庭院改造由政府以奖代补每户1万元的形式发放给当地百姓，由老百姓自己修建；交易中心1000㎡；食品加工磨坊200㎡及附属工程；混凝土道路72750㎡（当地交通出行困难）；C25片石砼挡墙171立方米；晒场1700平方米；杨树、桃树、杏树合计775棵；环保标识一座；垃圾收集点8处，勾臂式垃圾箱8个。太阳能路灯142盏；箱变一套；消防控制室报警系统1套。60m深219mm机井2座；50立方米蓄水池4座；消防水池1座。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仲日村村委会。6、资产确权芒康县措瓦乡仲日村村委会。</t>
  </si>
  <si>
    <t>芒康县洛尼乡洛尼村高原和美乡村建设项目</t>
  </si>
  <si>
    <t>1、必要性:本项目的建设将通过对村内基础设施的改造提升，从而改变洛尼乡洛尼村村貌，提升乡村文明程度，带动农村面貌全面提升。良好的人居环境整治将吸引更多的优质资源来发展振兴村庄，有效地推进乡村振兴战略，促进产业发展，为村庄带来新的变化。2、可行性:通过补短板基础设施、提供更好生活条件。通过现场与乡政府、村委会以及百姓沟通了解，一致表示对本项目的建设需求非常渴望，本项目的实施覆盖洛尼乡洛尼村全村5个自然组208户2035人，将对该村通组及入户道路、庭院经济（到户蔬菜大棚）、安全供水、室内电线改造、房前屋后的绿化等进行改善。洛尼乡洛尼村位于S202贡芒公路沿线，距离县城45KM,交通便利。3、建设内容：蔬菜大棚208户（50㎡每座）；庭院改造采用以奖代补每户1万元的形式发放给当地百姓，由老百姓自己修建；新建洛尼村下辖拉瓦组至次宗组（67户616人）通组道路工程6.815公里（当地交通出行困难）；新建入户道路工程5287.5平方米；新建安全供水巩固提升工程1项（新建小型取水口3座、约9公里PE管道预埋、新建蓄水池1座50m³）；室内电线改造208户；新建桥梁1座；新建太阳能路灯70盏；新建挡墙650米（该区域挡墙位于次宗组百姓房屋周边河道处，现河床位置已蔓延到百姓房屋周边，急需解决）；勾臂式垃圾箱6个。参与群众受益人：为本村2035人带来增收915.75万元。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洛尼村村委会。6、资产确权、芒康县洛尼乡洛尼村村委会。</t>
  </si>
  <si>
    <t>（四）人居环境整治类</t>
  </si>
  <si>
    <t>芒康县帮达乡戈托自然村人居环境整治类项目</t>
  </si>
  <si>
    <t>1、必要性：芒康县帮达乡戈托自然村共计32户295人，该自然村整体位于214国道旁边，入户道路为土路，几乎没有庭院经济，本项目将通过对村内基础设施的改造提升，完善本村基础设施、提供更好的生活条件。从而改变帮达乡戈托自然村村容村貌，提升乡村文明建设程度。通过此次建设人居环境整治项目，不仅改善村庄人居环境，而且改善群众思想观念。2、可行性：通过现场与乡政府、村委会以及百姓沟通了解，一致表示对本项目的建设需求非常渴望。通过入户道路、庭院经济，庭院改造由政府以奖代补每户1万元的形式发放给当地百姓，由老百姓自己修建，室内电线改造、安全饮水等内容，参与群众受益人：为本村32户295人带来增收87万元。项目的实施还可解决当地94人的就业问题。3、建设内容：入户道路提升6338.46㎡、庭院经济32户（到户蔬菜大棚）及附属工程。室内电线改造32户，机井1座；打谷场1座，垃圾收集池1座。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戈托村村委会。6、资产确权：芒康县毛尼村村委会。</t>
  </si>
  <si>
    <t>芒康县措瓦乡措瓦村人居环境整治项目</t>
  </si>
  <si>
    <t>措瓦乡措瓦村</t>
  </si>
  <si>
    <t>1、必要性: 芒康县措瓦乡措瓦村在位于S203省道旁边，需要提升农村人居环境整治、遇到雨水天气，入户道路极为难走。人居环境的改善可以提高农民的居住舒适度和生活质量，本项目的建设将通过对村内基础设施的改造提升，从而改措瓦乡措瓦村村容村貌，提升乡村文明建设程度。2、可行性：通过此次建设人居环境整治项目，不仅改善村庄人居环境，而且改善群众思想观念。通过补短板基础设施、提供更好生活条件。通过现场与乡政府、村委会以及百姓沟通了解，一致表示对本项目的建设需求非常渴望，本项目的实施覆盖措瓦乡措瓦村全村，将对该村入户道路、庭院经济、院内硬化、室内电线改造、垃圾收集及处理等。房前屋后的绿化等进行改造改善1、室外附属工程包括垃圾分类收集（含硬化）16个，新增垃圾桶16个，入户路硬化38903.2m2（混凝土路面）、入户路硬化20863.85m2（砂石路面）。2、供水工程：新建取水池3座，蓄水池3座，阀门井12座，管道工程600m等。3、建设内容：入户道路提升6338.46㎡、庭院经济32户（到户蔬菜大棚）及附属工程。室内电线改造32户，机井1座；打谷场1座，垃圾收集池1座。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措瓦村村委会。6、资产确权：芒康县措瓦乡措瓦村村委会。</t>
  </si>
  <si>
    <t>芒康县宗西乡通古村人居环境整治建设项目</t>
  </si>
  <si>
    <t>宗西乡通古村</t>
  </si>
  <si>
    <t>1、必要性：芒康县宗西乡通古村，乡村整体比较偏僻，群众思想相对落后，现入户道路狭窄，生产资料等按照原始人工和牲畜来完成搬运。人居环境的改善可以提高农民的居住舒适度和生活质量，本项目的建设将通过对村内基础设施的改造提升，从而改变宗西乡通古村村容村貌，提升乡村文明建设程度。2、可行性：通过此次建设人居环境整治项目，不仅改善村庄人居环境，而且改善群众思想观念。通过补短板基础设施、提供更好生活条件。通过现场与乡政府、村委会以及百姓沟通了解，一致表示对本项目的建设需求非常渴望。建设内容：通组道路9.731公里；入户道路8630平方米；林下资源交易加工厂1个；集中淋浴室1项。3、建设内容：入户道路提升6338.46㎡、庭院经济32户（到户蔬菜大棚）及附属工程。室内电线改造32户，机井1座；打谷场1座，垃圾收集池1座。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通古村村委会。6、资产确权：芒康县宗西乡通古村村委会。</t>
  </si>
  <si>
    <t>芒康县朱巴龙乡达嘎顶村人居环境整治工程</t>
  </si>
  <si>
    <t>朱巴龙乡达嘎顶村</t>
  </si>
  <si>
    <t>1、必要性：芒康县朱巴龙乡达嘎顶村共计32户279人，该村入户道路整体为土路，无庭院经济，本项目将通过对村内基础设施的改造提升，完善本村基础设施、提供更好的生活条件。从而改变达嘎顶村容村貌，提升乡村文明建设程度，可行性：通过现场与乡政府、村委会以及百姓沟通了解，一致表示对本项目的建设需求非常渴望，改善村内出行条件及村容村貌,参与群众受益人：为本村32户279人带来增收48万元，建设内容：入户道路硬化2.5km、村容村貌提升改造32户及附属工程，4、管理机制：项目建成后实施分级管理制度。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5、管护主体：达嘎顶村村委会。6、资产确权：芒康县达嘎顶村村委会。</t>
  </si>
  <si>
    <t>芒康县易地搬迁安置点维修及更新项目</t>
  </si>
  <si>
    <t>芒康县易地搬迁安置点</t>
  </si>
  <si>
    <t>1、必要性：芒康县全县域共17个易地搬迁安置点，其中县城周边共6个易地搬迁安置点，乡镇共11个易地搬迁安置点，全县搬迁户数2705户，搬迁总人口16955人，安置住房总套数2705套，为了易地扶贫搬迁持续巩固，对全县域易地扶贫搬迁安置点进行维修和更新。2、可行性：通过对易地扶贫搬迁安置点进行维修和更新，居住环境能得到大幅改善，能提升搬迁户的幸福感，获得感；能有效巩固易地扶贫搬迁后续工作。3、建设内容：易地搬迁安置点内公共道路翻新及维修、设置复合藏式风格的太阳能路灯5个点85盏、铁制栏杆两个点1125m；排水沟6个点共6.67公里维修、检查井4个点68个维修及新建、雨污水管网14个点零星维修、饮用水入户管网14个点零星维修维修；坡屋面防水主要涉及5个点19219.76㎡；14个点的室内电气线路维修及附属设施维修等。4、管护机制：项目建成后实施分级管理制度加强乡、村两级组织领导，乡级负责长效管护工作的日常监督和业务指导，村级对长效管护工作负总责，负责具体日常营护。坚持农民自愿，积极引导体现农民主体作用和主动性，充分发挥乡、村两级在组织实施和监督落实方面的关键作用，依靠群众，发挥群众智慧和力量维护美丽家园。</t>
  </si>
  <si>
    <t>维修</t>
  </si>
  <si>
    <t>（五）贷款贴息类</t>
  </si>
  <si>
    <t>芒康县2024年小额信贷及产业（项目）贴息还款项目</t>
  </si>
  <si>
    <t>芒康县16个乡（镇）</t>
  </si>
  <si>
    <t>芒康县贷款贴息（小额信贷和产业项目贴息）1800万元（其中小额信贷贴息1000万元，产业贴息800万元）</t>
  </si>
  <si>
    <t>（六）其他类（含：农牧民新风貌、跨区域就业补助、帮扶车间补助等）</t>
  </si>
  <si>
    <t>芒康县树立农牧民新风貌积分制管理项目</t>
  </si>
  <si>
    <t>建设内容：积分兑换12266户，平均每户兑换价值200元，共计245.32万元。必要性：芒康县作为自治区开展树立农牧民新风貌行动试点县之一，经过一年的探索发展，形成芒康经验，为全区推进总结了经验。此项工作将长期开展，积分制管理也是一项持续性工作。可行性：开展树立农牧民新风貌行动，持续推进农牧区精神文明建设，树立广大农牧民文明健康生活新风尚，切实改善农牧民精神风貌，引导农牧民破除陈规陋习、不正之风，树立积极健康、文明向上的新风尚。参与群众受益人：全县16个乡（镇）12266户、61330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</si>
</sst>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_ \¥* #,##0.00_ ;_ \¥* \-#,##0.00_ ;_ \¥* &quot;-&quot;??_ ;_ @_ "/>
    <numFmt numFmtId="177" formatCode="0.00_ "/>
  </numFmts>
  <fonts count="46">
    <font>
      <sz val="11"/>
      <name val="宋体"/>
      <charset val="134"/>
    </font>
    <font>
      <sz val="14"/>
      <name val="宋体"/>
      <charset val="134"/>
      <scheme val="minor"/>
    </font>
    <font>
      <b/>
      <sz val="11"/>
      <name val="宋体"/>
      <charset val="134"/>
    </font>
    <font>
      <sz val="18"/>
      <name val="宋体"/>
      <charset val="134"/>
    </font>
    <font>
      <sz val="36"/>
      <name val="方正小标宋简体"/>
      <charset val="134"/>
    </font>
    <font>
      <b/>
      <sz val="14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b/>
      <sz val="12"/>
      <name val="宋体"/>
      <charset val="134"/>
      <scheme val="major"/>
    </font>
    <font>
      <sz val="22"/>
      <name val="方正小标宋简体"/>
      <charset val="134"/>
    </font>
    <font>
      <b/>
      <sz val="16"/>
      <name val="宋体"/>
      <charset val="134"/>
    </font>
    <font>
      <b/>
      <sz val="20"/>
      <name val="宋体"/>
      <charset val="134"/>
    </font>
    <font>
      <b/>
      <sz val="20"/>
      <color rgb="FFFF0000"/>
      <name val="宋体"/>
      <charset val="134"/>
    </font>
    <font>
      <b/>
      <sz val="20"/>
      <color rgb="FFFF0000"/>
      <name val="宋体"/>
      <charset val="134"/>
      <scheme val="minor"/>
    </font>
    <font>
      <b/>
      <sz val="2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0"/>
      <name val="宋体"/>
      <charset val="134"/>
    </font>
    <font>
      <b/>
      <sz val="11"/>
      <color rgb="FFFF0000"/>
      <name val="宋体"/>
      <charset val="134"/>
    </font>
    <font>
      <sz val="20"/>
      <name val="宋体"/>
      <charset val="134"/>
      <scheme val="minor"/>
    </font>
    <font>
      <sz val="28"/>
      <name val="方正小标宋简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134"/>
    </font>
    <font>
      <u/>
      <sz val="11"/>
      <color rgb="FF800080"/>
      <name val="宋体"/>
      <charset val="134"/>
    </font>
    <font>
      <sz val="11"/>
      <color rgb="FFFF0000"/>
      <name val="宋体"/>
      <charset val="134"/>
    </font>
    <font>
      <b/>
      <sz val="18"/>
      <color rgb="FF1F497D"/>
      <name val="宋体"/>
      <charset val="134"/>
    </font>
    <font>
      <i/>
      <sz val="11"/>
      <color rgb="FF7F7F7F"/>
      <name val="宋体"/>
      <charset val="134"/>
    </font>
    <font>
      <b/>
      <sz val="15"/>
      <color rgb="FF1F497D"/>
      <name val="宋体"/>
      <charset val="134"/>
    </font>
    <font>
      <b/>
      <sz val="13"/>
      <color rgb="FF1F497D"/>
      <name val="宋体"/>
      <charset val="134"/>
    </font>
    <font>
      <b/>
      <sz val="11"/>
      <color rgb="FF1F497D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rgb="FFFFFFFF"/>
      <name val="宋体"/>
      <charset val="134"/>
    </font>
    <font>
      <sz val="11"/>
      <color rgb="FFFA7D00"/>
      <name val="宋体"/>
      <charset val="134"/>
    </font>
    <font>
      <b/>
      <sz val="11"/>
      <color rgb="FF000000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rgb="FFFFFFFF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name val="Arial"/>
      <charset val="134"/>
    </font>
    <font>
      <sz val="11"/>
      <color rgb="FF000000"/>
      <name val="Tahoma"/>
      <charset val="134"/>
    </font>
    <font>
      <sz val="12"/>
      <name val="Times New Roman"/>
      <charset val="134"/>
    </font>
    <font>
      <sz val="10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95B3D7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F2DBDA"/>
        <bgColor indexed="64"/>
      </patternFill>
    </fill>
    <fill>
      <patternFill patternType="solid">
        <fgColor rgb="FFE5B8B7"/>
        <bgColor indexed="64"/>
      </patternFill>
    </fill>
    <fill>
      <patternFill patternType="solid">
        <fgColor rgb="FFD99593"/>
        <bgColor indexed="64"/>
      </patternFill>
    </fill>
    <fill>
      <patternFill patternType="solid">
        <fgColor rgb="FF9BBB59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2D69A"/>
        <bgColor indexed="64"/>
      </patternFill>
    </fill>
    <fill>
      <patternFill patternType="solid">
        <fgColor rgb="FF8064A2"/>
        <bgColor indexed="64"/>
      </patternFill>
    </fill>
    <fill>
      <patternFill patternType="solid">
        <fgColor rgb="FFE5E0E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DBEEF3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93CDDD"/>
        <bgColor indexed="64"/>
      </patternFill>
    </fill>
    <fill>
      <patternFill patternType="solid">
        <fgColor rgb="FFF79646"/>
        <bgColor indexed="64"/>
      </patternFill>
    </fill>
    <fill>
      <patternFill patternType="solid">
        <fgColor rgb="FFFDE9D9"/>
        <bgColor indexed="64"/>
      </patternFill>
    </fill>
    <fill>
      <patternFill patternType="solid">
        <fgColor rgb="FFFCD5B4"/>
        <bgColor indexed="64"/>
      </patternFill>
    </fill>
    <fill>
      <patternFill patternType="solid">
        <fgColor rgb="FFFAC090"/>
        <bgColor indexed="64"/>
      </patternFill>
    </fill>
    <fill>
      <patternFill patternType="solid">
        <fgColor rgb="FFFF808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4F81BD"/>
      </bottom>
      <diagonal/>
    </border>
    <border>
      <left/>
      <right/>
      <top/>
      <bottom style="medium">
        <color rgb="FFA6BFD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4F81BD"/>
      </top>
      <bottom style="double">
        <color rgb="FF4F81BD"/>
      </bottom>
      <diagonal/>
    </border>
  </borders>
  <cellStyleXfs count="84">
    <xf numFmtId="0" fontId="0" fillId="0" borderId="0">
      <alignment vertical="center"/>
    </xf>
    <xf numFmtId="43" fontId="21" fillId="0" borderId="0">
      <alignment vertical="top"/>
      <protection locked="0"/>
    </xf>
    <xf numFmtId="176" fontId="21" fillId="0" borderId="0" applyProtection="0">
      <alignment vertical="center"/>
    </xf>
    <xf numFmtId="9" fontId="21" fillId="0" borderId="0" applyProtection="0">
      <alignment vertical="center"/>
    </xf>
    <xf numFmtId="41" fontId="21" fillId="0" borderId="0" applyProtection="0">
      <alignment vertical="center"/>
    </xf>
    <xf numFmtId="42" fontId="21" fillId="0" borderId="0" applyProtection="0">
      <alignment vertical="center"/>
    </xf>
    <xf numFmtId="0" fontId="22" fillId="0" borderId="0" applyProtection="0">
      <alignment vertical="center"/>
    </xf>
    <xf numFmtId="0" fontId="23" fillId="0" borderId="0" applyProtection="0">
      <alignment vertical="center"/>
    </xf>
    <xf numFmtId="0" fontId="21" fillId="4" borderId="10" applyProtection="0">
      <alignment vertical="center"/>
    </xf>
    <xf numFmtId="0" fontId="24" fillId="0" borderId="0" applyProtection="0">
      <alignment vertical="center"/>
    </xf>
    <xf numFmtId="0" fontId="25" fillId="0" borderId="0" applyProtection="0">
      <alignment vertical="center"/>
    </xf>
    <xf numFmtId="0" fontId="26" fillId="0" borderId="0" applyProtection="0">
      <alignment vertical="center"/>
    </xf>
    <xf numFmtId="0" fontId="27" fillId="0" borderId="11" applyProtection="0">
      <alignment vertical="center"/>
    </xf>
    <xf numFmtId="0" fontId="28" fillId="0" borderId="11" applyProtection="0">
      <alignment vertical="center"/>
    </xf>
    <xf numFmtId="0" fontId="29" fillId="0" borderId="12" applyProtection="0">
      <alignment vertical="center"/>
    </xf>
    <xf numFmtId="0" fontId="29" fillId="0" borderId="0" applyProtection="0">
      <alignment vertical="center"/>
    </xf>
    <xf numFmtId="0" fontId="30" fillId="5" borderId="13" applyProtection="0">
      <alignment vertical="center"/>
    </xf>
    <xf numFmtId="0" fontId="31" fillId="6" borderId="14" applyProtection="0">
      <alignment vertical="center"/>
    </xf>
    <xf numFmtId="0" fontId="32" fillId="6" borderId="13" applyProtection="0">
      <alignment vertical="center"/>
    </xf>
    <xf numFmtId="0" fontId="33" fillId="7" borderId="15" applyProtection="0">
      <alignment vertical="center"/>
    </xf>
    <xf numFmtId="0" fontId="34" fillId="0" borderId="16" applyProtection="0">
      <alignment vertical="center"/>
    </xf>
    <xf numFmtId="0" fontId="35" fillId="0" borderId="17" applyProtection="0">
      <alignment vertical="center"/>
    </xf>
    <xf numFmtId="0" fontId="36" fillId="8" borderId="0" applyProtection="0">
      <alignment vertical="center"/>
    </xf>
    <xf numFmtId="0" fontId="37" fillId="9" borderId="0" applyProtection="0">
      <alignment vertical="center"/>
    </xf>
    <xf numFmtId="0" fontId="38" fillId="10" borderId="0" applyProtection="0">
      <alignment vertical="center"/>
    </xf>
    <xf numFmtId="0" fontId="39" fillId="11" borderId="0" applyProtection="0">
      <alignment vertical="center"/>
    </xf>
    <xf numFmtId="0" fontId="21" fillId="12" borderId="0" applyProtection="0">
      <alignment vertical="center"/>
    </xf>
    <xf numFmtId="0" fontId="21" fillId="13" borderId="0" applyProtection="0">
      <alignment vertical="center"/>
    </xf>
    <xf numFmtId="0" fontId="39" fillId="14" borderId="0" applyProtection="0">
      <alignment vertical="center"/>
    </xf>
    <xf numFmtId="0" fontId="39" fillId="15" borderId="0" applyProtection="0">
      <alignment vertical="center"/>
    </xf>
    <xf numFmtId="0" fontId="21" fillId="16" borderId="0" applyProtection="0">
      <alignment vertical="center"/>
    </xf>
    <xf numFmtId="0" fontId="21" fillId="17" borderId="0" applyProtection="0">
      <alignment vertical="center"/>
    </xf>
    <xf numFmtId="0" fontId="39" fillId="18" borderId="0" applyProtection="0">
      <alignment vertical="center"/>
    </xf>
    <xf numFmtId="0" fontId="39" fillId="19" borderId="0" applyProtection="0">
      <alignment vertical="center"/>
    </xf>
    <xf numFmtId="0" fontId="21" fillId="20" borderId="0" applyProtection="0">
      <alignment vertical="center"/>
    </xf>
    <xf numFmtId="0" fontId="21" fillId="21" borderId="0" applyProtection="0">
      <alignment vertical="center"/>
    </xf>
    <xf numFmtId="0" fontId="39" fillId="22" borderId="0" applyProtection="0">
      <alignment vertical="center"/>
    </xf>
    <xf numFmtId="0" fontId="39" fillId="23" borderId="0" applyProtection="0">
      <alignment vertical="center"/>
    </xf>
    <xf numFmtId="0" fontId="21" fillId="24" borderId="0" applyProtection="0">
      <alignment vertical="center"/>
    </xf>
    <xf numFmtId="0" fontId="21" fillId="25" borderId="0" applyProtection="0">
      <alignment vertical="center"/>
    </xf>
    <xf numFmtId="0" fontId="39" fillId="26" borderId="0" applyProtection="0">
      <alignment vertical="center"/>
    </xf>
    <xf numFmtId="0" fontId="39" fillId="27" borderId="0" applyProtection="0">
      <alignment vertical="center"/>
    </xf>
    <xf numFmtId="0" fontId="21" fillId="28" borderId="0" applyProtection="0">
      <alignment vertical="center"/>
    </xf>
    <xf numFmtId="0" fontId="21" fillId="29" borderId="0" applyProtection="0">
      <alignment vertical="center"/>
    </xf>
    <xf numFmtId="0" fontId="39" fillId="30" borderId="0" applyProtection="0">
      <alignment vertical="center"/>
    </xf>
    <xf numFmtId="0" fontId="39" fillId="31" borderId="0" applyProtection="0">
      <alignment vertical="center"/>
    </xf>
    <xf numFmtId="0" fontId="21" fillId="32" borderId="0" applyProtection="0">
      <alignment vertical="center"/>
    </xf>
    <xf numFmtId="0" fontId="21" fillId="33" borderId="0" applyProtection="0">
      <alignment vertical="center"/>
    </xf>
    <xf numFmtId="0" fontId="39" fillId="34" borderId="0" applyProtection="0">
      <alignment vertical="center"/>
    </xf>
    <xf numFmtId="0" fontId="40" fillId="0" borderId="0" applyProtection="0">
      <alignment vertical="center"/>
    </xf>
    <xf numFmtId="0" fontId="40" fillId="0" borderId="0" applyProtection="0"/>
    <xf numFmtId="0" fontId="40" fillId="0" borderId="0">
      <alignment vertical="center"/>
    </xf>
    <xf numFmtId="0" fontId="21" fillId="0" borderId="0">
      <alignment vertical="center"/>
    </xf>
    <xf numFmtId="0" fontId="40" fillId="0" borderId="0" applyProtection="0">
      <alignment vertical="center"/>
    </xf>
    <xf numFmtId="0" fontId="41" fillId="0" borderId="0">
      <alignment vertical="center"/>
    </xf>
    <xf numFmtId="0" fontId="42" fillId="0" borderId="0" applyProtection="0"/>
    <xf numFmtId="0" fontId="42" fillId="0" borderId="0"/>
    <xf numFmtId="0" fontId="21" fillId="0" borderId="0"/>
    <xf numFmtId="0" fontId="21" fillId="0" borderId="0">
      <protection locked="0"/>
    </xf>
    <xf numFmtId="0" fontId="40" fillId="0" borderId="0">
      <alignment vertical="center"/>
    </xf>
    <xf numFmtId="0" fontId="43" fillId="0" borderId="0" applyProtection="0">
      <alignment vertical="center"/>
    </xf>
    <xf numFmtId="0" fontId="21" fillId="0" borderId="0" applyProtection="0">
      <alignment vertical="center"/>
    </xf>
    <xf numFmtId="0" fontId="40" fillId="0" borderId="0" applyProtection="0"/>
    <xf numFmtId="0" fontId="7" fillId="0" borderId="0"/>
    <xf numFmtId="0" fontId="40" fillId="0" borderId="0" applyProtection="0">
      <alignment vertical="center"/>
    </xf>
    <xf numFmtId="0" fontId="40" fillId="0" borderId="0">
      <alignment vertical="center"/>
    </xf>
    <xf numFmtId="0" fontId="7" fillId="0" borderId="0">
      <alignment vertical="center"/>
    </xf>
    <xf numFmtId="0" fontId="43" fillId="0" borderId="0">
      <protection locked="0"/>
    </xf>
    <xf numFmtId="0" fontId="7" fillId="0" borderId="0" applyProtection="0">
      <alignment vertical="center"/>
    </xf>
    <xf numFmtId="0" fontId="7" fillId="0" borderId="0">
      <protection locked="0"/>
    </xf>
    <xf numFmtId="0" fontId="40" fillId="0" borderId="0"/>
    <xf numFmtId="0" fontId="21" fillId="0" borderId="0" applyProtection="0"/>
    <xf numFmtId="0" fontId="7" fillId="0" borderId="0">
      <alignment vertical="center"/>
    </xf>
    <xf numFmtId="0" fontId="7" fillId="0" borderId="0">
      <alignment vertical="center"/>
    </xf>
    <xf numFmtId="0" fontId="21" fillId="35" borderId="0">
      <protection locked="0"/>
    </xf>
    <xf numFmtId="0" fontId="7" fillId="0" borderId="0"/>
    <xf numFmtId="0" fontId="42" fillId="0" borderId="0">
      <protection locked="0"/>
    </xf>
    <xf numFmtId="0" fontId="40" fillId="0" borderId="0">
      <protection locked="0"/>
    </xf>
    <xf numFmtId="0" fontId="7" fillId="0" borderId="0" applyProtection="0"/>
    <xf numFmtId="0" fontId="44" fillId="0" borderId="0"/>
    <xf numFmtId="0" fontId="7" fillId="0" borderId="0">
      <alignment vertical="center"/>
    </xf>
    <xf numFmtId="0" fontId="45" fillId="0" borderId="0"/>
    <xf numFmtId="0" fontId="40" fillId="0" borderId="0" applyProtection="0">
      <alignment vertical="center"/>
    </xf>
    <xf numFmtId="0" fontId="40" fillId="0" borderId="0">
      <alignment vertical="center"/>
    </xf>
  </cellStyleXfs>
  <cellXfs count="131">
    <xf numFmtId="0" fontId="0" fillId="0" borderId="0" xfId="0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Fill="1" applyAlignment="1" applyProtection="1">
      <alignment horizontal="left" vertical="center" wrapText="1"/>
    </xf>
    <xf numFmtId="0" fontId="1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left" vertical="center" wrapText="1"/>
    </xf>
    <xf numFmtId="0" fontId="0" fillId="0" borderId="0" xfId="0" applyNumberFormat="1" applyAlignment="1">
      <alignment horizontal="center" vertical="center" wrapText="1"/>
    </xf>
    <xf numFmtId="0" fontId="0" fillId="0" borderId="0" xfId="0" applyNumberForma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4" fillId="0" borderId="0" xfId="58" applyNumberFormat="1" applyFont="1" applyFill="1" applyAlignment="1" applyProtection="1">
      <alignment horizontal="center" vertical="center" wrapText="1"/>
    </xf>
    <xf numFmtId="0" fontId="4" fillId="0" borderId="0" xfId="58" applyNumberFormat="1" applyFont="1" applyFill="1" applyAlignment="1" applyProtection="1">
      <alignment horizontal="left" vertical="center" wrapText="1"/>
    </xf>
    <xf numFmtId="0" fontId="5" fillId="0" borderId="0" xfId="0" applyFont="1" applyFill="1" applyAlignment="1">
      <alignment horizontal="left" vertical="center" wrapText="1"/>
    </xf>
    <xf numFmtId="0" fontId="5" fillId="0" borderId="0" xfId="0" applyNumberFormat="1" applyFont="1" applyFill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NumberFormat="1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left" vertical="center" wrapText="1"/>
    </xf>
    <xf numFmtId="0" fontId="7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4" fillId="0" borderId="0" xfId="58" applyNumberFormat="1" applyFont="1" applyFill="1" applyBorder="1" applyAlignment="1" applyProtection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9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1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15" fillId="0" borderId="0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18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vertical="center" wrapText="1"/>
    </xf>
    <xf numFmtId="0" fontId="20" fillId="0" borderId="0" xfId="0" applyNumberFormat="1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2" fontId="19" fillId="0" borderId="0" xfId="0" applyNumberFormat="1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center" vertical="center" wrapText="1"/>
    </xf>
    <xf numFmtId="177" fontId="19" fillId="0" borderId="0" xfId="0" applyNumberFormat="1" applyFont="1" applyFill="1" applyBorder="1" applyAlignment="1">
      <alignment horizontal="center" vertical="center" wrapText="1"/>
    </xf>
    <xf numFmtId="0" fontId="14" fillId="0" borderId="5" xfId="0" applyNumberFormat="1" applyFont="1" applyFill="1" applyBorder="1" applyAlignment="1">
      <alignment horizontal="center" vertical="center" wrapText="1"/>
    </xf>
    <xf numFmtId="0" fontId="11" fillId="0" borderId="5" xfId="0" applyNumberFormat="1" applyFont="1" applyFill="1" applyBorder="1" applyAlignment="1">
      <alignment horizontal="center" vertical="center" wrapText="1"/>
    </xf>
    <xf numFmtId="0" fontId="13" fillId="0" borderId="5" xfId="0" applyNumberFormat="1" applyFont="1" applyFill="1" applyBorder="1" applyAlignment="1">
      <alignment horizontal="center" vertical="center" wrapText="1"/>
    </xf>
    <xf numFmtId="0" fontId="13" fillId="0" borderId="5" xfId="0" applyNumberFormat="1" applyFont="1" applyFill="1" applyBorder="1" applyAlignment="1" applyProtection="1">
      <alignment horizontal="center" vertical="center" wrapText="1"/>
    </xf>
    <xf numFmtId="0" fontId="17" fillId="0" borderId="5" xfId="0" applyFont="1" applyFill="1" applyBorder="1" applyAlignment="1">
      <alignment horizontal="center" vertical="center" wrapText="1"/>
    </xf>
    <xf numFmtId="0" fontId="14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NumberFormat="1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center" vertical="center"/>
    </xf>
    <xf numFmtId="0" fontId="17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NumberFormat="1" applyFont="1" applyFill="1" applyBorder="1" applyAlignment="1" applyProtection="1">
      <alignment horizontal="center" vertical="center" wrapText="1"/>
    </xf>
    <xf numFmtId="0" fontId="19" fillId="0" borderId="5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 wrapText="1"/>
    </xf>
    <xf numFmtId="0" fontId="17" fillId="0" borderId="5" xfId="0" applyNumberFormat="1" applyFont="1" applyFill="1" applyBorder="1" applyAlignment="1">
      <alignment horizontal="center" vertical="center" wrapText="1"/>
    </xf>
    <xf numFmtId="0" fontId="17" fillId="2" borderId="5" xfId="0" applyNumberFormat="1" applyFont="1" applyFill="1" applyBorder="1" applyAlignment="1" applyProtection="1">
      <alignment horizontal="center" vertical="center" wrapText="1"/>
    </xf>
    <xf numFmtId="0" fontId="17" fillId="3" borderId="5" xfId="0" applyNumberFormat="1" applyFont="1" applyFill="1" applyBorder="1" applyAlignment="1">
      <alignment horizontal="center" vertical="center" wrapText="1"/>
    </xf>
    <xf numFmtId="0" fontId="17" fillId="2" borderId="5" xfId="0" applyNumberFormat="1" applyFont="1" applyFill="1" applyBorder="1" applyAlignment="1">
      <alignment horizontal="center" vertical="center" wrapText="1"/>
    </xf>
    <xf numFmtId="177" fontId="19" fillId="0" borderId="0" xfId="0" applyNumberFormat="1" applyFont="1" applyFill="1" applyAlignment="1">
      <alignment horizontal="left" vertical="center" wrapText="1"/>
    </xf>
    <xf numFmtId="177" fontId="19" fillId="0" borderId="0" xfId="0" applyNumberFormat="1" applyFont="1" applyFill="1" applyBorder="1" applyAlignment="1">
      <alignment vertical="center" wrapText="1"/>
    </xf>
    <xf numFmtId="177" fontId="19" fillId="0" borderId="0" xfId="0" applyNumberFormat="1" applyFont="1" applyFill="1" applyAlignment="1">
      <alignment horizontal="center" vertical="center" wrapText="1"/>
    </xf>
    <xf numFmtId="0" fontId="11" fillId="0" borderId="5" xfId="0" applyNumberFormat="1" applyFont="1" applyFill="1" applyBorder="1" applyAlignment="1">
      <alignment vertical="center" wrapText="1"/>
    </xf>
    <xf numFmtId="0" fontId="12" fillId="0" borderId="5" xfId="0" applyNumberFormat="1" applyFont="1" applyFill="1" applyBorder="1" applyAlignment="1">
      <alignment vertical="center" wrapText="1"/>
    </xf>
    <xf numFmtId="0" fontId="13" fillId="0" borderId="5" xfId="0" applyNumberFormat="1" applyFont="1" applyFill="1" applyBorder="1" applyAlignment="1">
      <alignment vertical="center"/>
    </xf>
    <xf numFmtId="0" fontId="14" fillId="0" borderId="5" xfId="0" applyNumberFormat="1" applyFont="1" applyFill="1" applyBorder="1" applyAlignment="1">
      <alignment vertical="center"/>
    </xf>
    <xf numFmtId="0" fontId="19" fillId="0" borderId="5" xfId="0" applyNumberFormat="1" applyFont="1" applyFill="1" applyBorder="1" applyAlignment="1">
      <alignment vertical="center"/>
    </xf>
    <xf numFmtId="0" fontId="17" fillId="0" borderId="5" xfId="0" applyNumberFormat="1" applyFont="1" applyFill="1" applyBorder="1" applyAlignment="1">
      <alignment vertical="center" wrapText="1"/>
    </xf>
    <xf numFmtId="0" fontId="12" fillId="0" borderId="5" xfId="0" applyNumberFormat="1" applyFont="1" applyFill="1" applyBorder="1" applyAlignment="1">
      <alignment vertical="center"/>
    </xf>
    <xf numFmtId="0" fontId="19" fillId="0" borderId="5" xfId="0" applyNumberFormat="1" applyFont="1" applyFill="1" applyBorder="1" applyAlignment="1">
      <alignment horizontal="center"/>
    </xf>
    <xf numFmtId="0" fontId="17" fillId="0" borderId="5" xfId="0" applyNumberFormat="1" applyFont="1" applyFill="1" applyBorder="1" applyAlignment="1">
      <alignment vertical="center"/>
    </xf>
    <xf numFmtId="0" fontId="13" fillId="0" borderId="5" xfId="0" applyNumberFormat="1" applyFont="1" applyFill="1" applyBorder="1" applyAlignment="1">
      <alignment vertical="center" wrapText="1"/>
    </xf>
    <xf numFmtId="0" fontId="14" fillId="0" borderId="5" xfId="0" applyNumberFormat="1" applyFont="1" applyFill="1" applyBorder="1" applyAlignment="1">
      <alignment vertical="center" wrapText="1"/>
    </xf>
    <xf numFmtId="0" fontId="19" fillId="0" borderId="5" xfId="0" applyNumberFormat="1" applyFont="1" applyFill="1" applyBorder="1" applyAlignment="1">
      <alignment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>
      <alignment horizontal="center" vertical="center" wrapText="1"/>
    </xf>
    <xf numFmtId="0" fontId="11" fillId="0" borderId="6" xfId="0" applyNumberFormat="1" applyFont="1" applyFill="1" applyBorder="1" applyAlignment="1">
      <alignment horizontal="center" vertical="center" wrapText="1"/>
    </xf>
    <xf numFmtId="0" fontId="12" fillId="0" borderId="5" xfId="0" applyNumberFormat="1" applyFont="1" applyFill="1" applyBorder="1" applyAlignment="1" applyProtection="1">
      <alignment horizontal="center" vertical="center" wrapText="1"/>
    </xf>
    <xf numFmtId="0" fontId="11" fillId="0" borderId="5" xfId="0" applyNumberFormat="1" applyFont="1" applyFill="1" applyBorder="1" applyAlignment="1" applyProtection="1">
      <alignment horizontal="center" vertical="center" wrapText="1"/>
    </xf>
    <xf numFmtId="0" fontId="17" fillId="0" borderId="5" xfId="0" applyNumberFormat="1" applyFont="1" applyFill="1" applyBorder="1" applyAlignment="1">
      <alignment horizontal="center" vertical="center"/>
    </xf>
    <xf numFmtId="0" fontId="9" fillId="0" borderId="0" xfId="0" applyNumberFormat="1" applyFont="1" applyFill="1" applyBorder="1" applyAlignment="1">
      <alignment vertical="center" wrapText="1"/>
    </xf>
    <xf numFmtId="177" fontId="19" fillId="0" borderId="0" xfId="0" applyNumberFormat="1" applyFont="1" applyFill="1" applyAlignment="1">
      <alignment vertical="center" wrapText="1"/>
    </xf>
    <xf numFmtId="0" fontId="12" fillId="0" borderId="5" xfId="0" applyNumberFormat="1" applyFont="1" applyFill="1" applyBorder="1" applyAlignment="1">
      <alignment horizontal="center" vertical="center"/>
    </xf>
    <xf numFmtId="0" fontId="11" fillId="0" borderId="5" xfId="0" applyNumberFormat="1" applyFont="1" applyFill="1" applyBorder="1" applyAlignment="1">
      <alignment horizontal="center" vertical="center"/>
    </xf>
    <xf numFmtId="0" fontId="11" fillId="3" borderId="5" xfId="0" applyNumberFormat="1" applyFont="1" applyFill="1" applyBorder="1" applyAlignment="1">
      <alignment horizontal="center" vertical="center" wrapText="1"/>
    </xf>
    <xf numFmtId="0" fontId="17" fillId="3" borderId="5" xfId="0" applyNumberFormat="1" applyFont="1" applyFill="1" applyBorder="1" applyAlignment="1" applyProtection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2" fontId="20" fillId="0" borderId="0" xfId="0" applyNumberFormat="1" applyFont="1" applyFill="1" applyBorder="1" applyAlignment="1">
      <alignment horizontal="center" vertical="center" wrapText="1"/>
    </xf>
    <xf numFmtId="177" fontId="20" fillId="0" borderId="0" xfId="0" applyNumberFormat="1" applyFont="1" applyFill="1" applyBorder="1" applyAlignment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2" fontId="14" fillId="0" borderId="5" xfId="0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177" fontId="14" fillId="0" borderId="5" xfId="0" applyNumberFormat="1" applyFont="1" applyFill="1" applyBorder="1" applyAlignment="1">
      <alignment horizontal="center" vertical="center" wrapText="1"/>
    </xf>
    <xf numFmtId="177" fontId="14" fillId="0" borderId="7" xfId="0" applyNumberFormat="1" applyFont="1" applyFill="1" applyBorder="1" applyAlignment="1">
      <alignment horizontal="center" vertical="center" wrapText="1"/>
    </xf>
    <xf numFmtId="177" fontId="14" fillId="0" borderId="9" xfId="0" applyNumberFormat="1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2" fillId="0" borderId="5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3" borderId="5" xfId="0" applyFont="1" applyFill="1" applyBorder="1" applyAlignment="1">
      <alignment horizontal="center" vertical="center" wrapText="1"/>
    </xf>
  </cellXfs>
  <cellStyles count="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产业" xfId="49"/>
    <cellStyle name="常规 2 14" xfId="50"/>
    <cellStyle name="常规_Sheet1" xfId="51"/>
    <cellStyle name="常规 12 3 2 2 2" xfId="52"/>
    <cellStyle name="常规_副本西藏自治区贫困县统筹整合使用财政涉农资金情况统计表（模版）参考表" xfId="53"/>
    <cellStyle name="常规 6" xfId="54"/>
    <cellStyle name="常规_项目投入明细_10" xfId="55"/>
    <cellStyle name="常规_项目投入明细_11" xfId="56"/>
    <cellStyle name="常规 16" xfId="57"/>
    <cellStyle name="常规 51" xfId="58"/>
    <cellStyle name="常规 4" xfId="59"/>
    <cellStyle name="常规 22" xfId="60"/>
    <cellStyle name="常规 11" xfId="61"/>
    <cellStyle name="常规 2" xfId="62"/>
    <cellStyle name="常规 50" xfId="63"/>
    <cellStyle name="常规 3 2 4" xfId="64"/>
    <cellStyle name="常规 51 2" xfId="65"/>
    <cellStyle name="常规 2 2 2" xfId="66"/>
    <cellStyle name="常规 73" xfId="67"/>
    <cellStyle name="常规 10 5" xfId="68"/>
    <cellStyle name="常规 2 2 6" xfId="69"/>
    <cellStyle name="常规 2 11" xfId="70"/>
    <cellStyle name="常规 2 2" xfId="71"/>
    <cellStyle name="常规 3" xfId="72"/>
    <cellStyle name="常规 10" xfId="73"/>
    <cellStyle name="20% - 强调文字颜色 2 7 4 4" xfId="74"/>
    <cellStyle name="常规 8" xfId="75"/>
    <cellStyle name="常规_项目投入明细_8" xfId="76"/>
    <cellStyle name="常规 4 7" xfId="77"/>
    <cellStyle name="常规 2 2 2 2" xfId="78"/>
    <cellStyle name="常规_重新梳理十二五项目-3-10金主任办后改建设内容" xfId="79"/>
    <cellStyle name="常规 2 2 2_“十四五”支持西藏经济社会发展规划建设项目建议方案20210309 -修改年份-A3版" xfId="80"/>
    <cellStyle name="常规 2 3" xfId="81"/>
    <cellStyle name="常规 11 2" xfId="82"/>
    <cellStyle name="常规 5" xfId="8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98"/>
  <sheetViews>
    <sheetView zoomScale="80" zoomScaleNormal="80" workbookViewId="0">
      <pane ySplit="4" topLeftCell="A5" activePane="bottomLeft" state="frozen"/>
      <selection/>
      <selection pane="bottomLeft" activeCell="H7" sqref="H7"/>
    </sheetView>
  </sheetViews>
  <sheetFormatPr defaultColWidth="9" defaultRowHeight="14.4"/>
  <cols>
    <col min="1" max="1" width="9.00925925925926" customWidth="1"/>
    <col min="2" max="2" width="20.1111111111111" customWidth="1"/>
    <col min="3" max="3" width="13.3796296296296" customWidth="1"/>
    <col min="4" max="4" width="22.7777777777778" customWidth="1"/>
    <col min="5" max="5" width="10.6296296296296" customWidth="1"/>
    <col min="6" max="6" width="20" customWidth="1"/>
    <col min="7" max="7" width="10.6296296296296" customWidth="1"/>
    <col min="8" max="8" width="19.8611111111111" customWidth="1"/>
    <col min="9" max="9" width="10.6296296296296" customWidth="1"/>
    <col min="10" max="10" width="20.8333333333333" customWidth="1"/>
    <col min="11" max="11" width="10.6296296296296" customWidth="1"/>
    <col min="12" max="12" width="20" customWidth="1"/>
    <col min="13" max="13" width="10.6296296296296" customWidth="1"/>
    <col min="14" max="14" width="16.1296296296296" customWidth="1"/>
    <col min="15" max="15" width="10.6296296296296" customWidth="1"/>
    <col min="16" max="16" width="18.6111111111111" customWidth="1"/>
    <col min="17" max="17" width="10.6296296296296" customWidth="1"/>
    <col min="18" max="18" width="16.1296296296296" customWidth="1"/>
  </cols>
  <sheetData>
    <row r="1" s="113" customFormat="1" ht="70" customHeight="1" spans="1:18">
      <c r="A1" s="114" t="s">
        <v>0</v>
      </c>
      <c r="B1" s="114"/>
      <c r="C1" s="114"/>
      <c r="D1" s="115"/>
      <c r="E1" s="114"/>
      <c r="F1" s="116"/>
      <c r="G1" s="114"/>
      <c r="H1" s="116"/>
      <c r="I1" s="114"/>
      <c r="J1" s="116"/>
      <c r="K1" s="116"/>
      <c r="L1" s="116"/>
      <c r="M1" s="114"/>
      <c r="N1" s="116"/>
      <c r="O1" s="116"/>
      <c r="P1" s="116"/>
      <c r="Q1" s="114"/>
      <c r="R1" s="116"/>
    </row>
    <row r="2" s="44" customFormat="1" ht="40" customHeight="1" spans="1:18">
      <c r="A2" s="59" t="s">
        <v>1</v>
      </c>
      <c r="B2" s="59"/>
      <c r="C2" s="59"/>
      <c r="D2" s="60"/>
      <c r="E2" s="61"/>
      <c r="F2" s="62"/>
      <c r="G2" s="61"/>
      <c r="H2" s="62" t="s">
        <v>2</v>
      </c>
      <c r="I2" s="62"/>
      <c r="J2" s="62"/>
      <c r="K2" s="62"/>
      <c r="L2" s="62"/>
      <c r="M2" s="81"/>
      <c r="N2" s="81"/>
      <c r="O2" s="82" t="s">
        <v>3</v>
      </c>
      <c r="P2" s="82"/>
      <c r="Q2" s="82"/>
      <c r="R2" s="82"/>
    </row>
    <row r="3" s="100" customFormat="1" ht="90" customHeight="1" spans="1:19">
      <c r="A3" s="117" t="s">
        <v>4</v>
      </c>
      <c r="B3" s="117" t="s">
        <v>5</v>
      </c>
      <c r="C3" s="117" t="s">
        <v>6</v>
      </c>
      <c r="D3" s="118" t="s">
        <v>7</v>
      </c>
      <c r="E3" s="119" t="s">
        <v>8</v>
      </c>
      <c r="F3" s="120"/>
      <c r="G3" s="119" t="s">
        <v>9</v>
      </c>
      <c r="H3" s="120"/>
      <c r="I3" s="117" t="s">
        <v>10</v>
      </c>
      <c r="J3" s="117"/>
      <c r="K3" s="122" t="s">
        <v>11</v>
      </c>
      <c r="L3" s="123"/>
      <c r="M3" s="119" t="s">
        <v>12</v>
      </c>
      <c r="N3" s="120"/>
      <c r="O3" s="124" t="s">
        <v>13</v>
      </c>
      <c r="P3" s="124"/>
      <c r="Q3" s="119" t="s">
        <v>14</v>
      </c>
      <c r="R3" s="120"/>
      <c r="S3" s="125" t="s">
        <v>15</v>
      </c>
    </row>
    <row r="4" s="100" customFormat="1" ht="64" customHeight="1" spans="1:19">
      <c r="A4" s="117"/>
      <c r="B4" s="117"/>
      <c r="C4" s="117"/>
      <c r="D4" s="118"/>
      <c r="E4" s="117" t="s">
        <v>16</v>
      </c>
      <c r="F4" s="121" t="s">
        <v>17</v>
      </c>
      <c r="G4" s="117" t="s">
        <v>16</v>
      </c>
      <c r="H4" s="121" t="s">
        <v>17</v>
      </c>
      <c r="I4" s="117" t="s">
        <v>16</v>
      </c>
      <c r="J4" s="121" t="s">
        <v>17</v>
      </c>
      <c r="K4" s="117" t="s">
        <v>16</v>
      </c>
      <c r="L4" s="121" t="s">
        <v>17</v>
      </c>
      <c r="M4" s="117" t="s">
        <v>16</v>
      </c>
      <c r="N4" s="121" t="s">
        <v>17</v>
      </c>
      <c r="O4" s="117" t="s">
        <v>16</v>
      </c>
      <c r="P4" s="121" t="s">
        <v>17</v>
      </c>
      <c r="Q4" s="117" t="s">
        <v>16</v>
      </c>
      <c r="R4" s="121" t="s">
        <v>17</v>
      </c>
      <c r="S4" s="126"/>
    </row>
    <row r="5" s="95" customFormat="1" ht="34.5" customHeight="1" spans="1:19">
      <c r="A5" s="70" t="s">
        <v>18</v>
      </c>
      <c r="B5" s="70"/>
      <c r="C5" s="75">
        <f>C6+C7+C20+C40+C55+C64+C77+C90</f>
        <v>1990</v>
      </c>
      <c r="D5" s="75">
        <f>D6+D7+D20+D40+D55+D64+D77+D90</f>
        <v>1712318.73</v>
      </c>
      <c r="E5" s="75">
        <f t="shared" ref="E5:R5" si="0">E6+E7+E20+E40+E55+E64+E77+E90</f>
        <v>614</v>
      </c>
      <c r="F5" s="75">
        <f t="shared" si="0"/>
        <v>530892.29</v>
      </c>
      <c r="G5" s="75">
        <f t="shared" si="0"/>
        <v>689</v>
      </c>
      <c r="H5" s="75">
        <f t="shared" si="0"/>
        <v>430951.32</v>
      </c>
      <c r="I5" s="75">
        <f t="shared" si="0"/>
        <v>182</v>
      </c>
      <c r="J5" s="75">
        <f t="shared" si="0"/>
        <v>367229.16</v>
      </c>
      <c r="K5" s="75">
        <f t="shared" si="0"/>
        <v>323</v>
      </c>
      <c r="L5" s="75">
        <f t="shared" si="0"/>
        <v>351447.95</v>
      </c>
      <c r="M5" s="75">
        <f t="shared" si="0"/>
        <v>41</v>
      </c>
      <c r="N5" s="75">
        <f t="shared" si="0"/>
        <v>5290.03</v>
      </c>
      <c r="O5" s="75">
        <f t="shared" si="0"/>
        <v>87</v>
      </c>
      <c r="P5" s="75">
        <f t="shared" si="0"/>
        <v>23466.89</v>
      </c>
      <c r="Q5" s="75">
        <f t="shared" si="0"/>
        <v>54</v>
      </c>
      <c r="R5" s="75">
        <f t="shared" si="0"/>
        <v>3041.09</v>
      </c>
      <c r="S5" s="70"/>
    </row>
    <row r="6" s="100" customFormat="1" ht="34.5" customHeight="1" spans="1:19">
      <c r="A6" s="67">
        <v>1</v>
      </c>
      <c r="B6" s="67" t="s">
        <v>19</v>
      </c>
      <c r="C6" s="105">
        <f>E6+G6+I6+K6+M6+O6+Q6</f>
        <v>0</v>
      </c>
      <c r="D6" s="105">
        <f>F6+H6+J6+L6+N6+P6+R6</f>
        <v>0</v>
      </c>
      <c r="E6" s="76"/>
      <c r="F6" s="76"/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127"/>
    </row>
    <row r="7" s="97" customFormat="1" ht="34.5" customHeight="1" spans="1:19">
      <c r="A7" s="70" t="s">
        <v>20</v>
      </c>
      <c r="B7" s="70"/>
      <c r="C7" s="75">
        <f>SUM(C8:C19)</f>
        <v>222</v>
      </c>
      <c r="D7" s="75">
        <f>SUM(D8:D19)</f>
        <v>188519.4</v>
      </c>
      <c r="E7" s="75">
        <f t="shared" ref="E7:R7" si="1">SUM(E8:E19)</f>
        <v>50</v>
      </c>
      <c r="F7" s="75">
        <f t="shared" si="1"/>
        <v>44585.25</v>
      </c>
      <c r="G7" s="75">
        <f t="shared" si="1"/>
        <v>95</v>
      </c>
      <c r="H7" s="75">
        <f t="shared" si="1"/>
        <v>52666.96</v>
      </c>
      <c r="I7" s="75">
        <f t="shared" si="1"/>
        <v>20</v>
      </c>
      <c r="J7" s="75">
        <f t="shared" si="1"/>
        <v>61246.09</v>
      </c>
      <c r="K7" s="75">
        <f t="shared" si="1"/>
        <v>27</v>
      </c>
      <c r="L7" s="75">
        <f t="shared" si="1"/>
        <v>24564.79</v>
      </c>
      <c r="M7" s="75">
        <f t="shared" si="1"/>
        <v>1</v>
      </c>
      <c r="N7" s="75">
        <f t="shared" si="1"/>
        <v>428.07</v>
      </c>
      <c r="O7" s="75">
        <f t="shared" si="1"/>
        <v>15</v>
      </c>
      <c r="P7" s="75">
        <f t="shared" si="1"/>
        <v>4221.45</v>
      </c>
      <c r="Q7" s="75">
        <f t="shared" si="1"/>
        <v>14</v>
      </c>
      <c r="R7" s="75">
        <f t="shared" si="1"/>
        <v>806.79</v>
      </c>
      <c r="S7" s="128"/>
    </row>
    <row r="8" s="98" customFormat="1" ht="34.5" customHeight="1" spans="1:19">
      <c r="A8" s="67">
        <v>1</v>
      </c>
      <c r="B8" s="67" t="s">
        <v>21</v>
      </c>
      <c r="C8" s="105">
        <f>E8+G8+I8+K8+M8+O8+Q8</f>
        <v>0</v>
      </c>
      <c r="D8" s="105">
        <f>F8+H8+J8+L8+N8+P8+R8</f>
        <v>0</v>
      </c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129"/>
    </row>
    <row r="9" s="98" customFormat="1" ht="34.5" customHeight="1" spans="1:19">
      <c r="A9" s="71">
        <v>2</v>
      </c>
      <c r="B9" s="72" t="s">
        <v>22</v>
      </c>
      <c r="C9" s="105">
        <f t="shared" ref="C9:C19" si="2">E9+G9+I9+K9+M9+O9+Q9</f>
        <v>8</v>
      </c>
      <c r="D9" s="105">
        <f t="shared" ref="D9:D19" si="3">F9+H9+J9+L9+N9+P9+R9</f>
        <v>10562.8</v>
      </c>
      <c r="E9" s="72">
        <v>1</v>
      </c>
      <c r="F9" s="72">
        <v>1600</v>
      </c>
      <c r="G9" s="72">
        <v>3</v>
      </c>
      <c r="H9" s="72">
        <v>5950</v>
      </c>
      <c r="I9" s="72"/>
      <c r="J9" s="72"/>
      <c r="K9" s="106">
        <v>1</v>
      </c>
      <c r="L9" s="106">
        <v>3000</v>
      </c>
      <c r="M9" s="72"/>
      <c r="N9" s="72"/>
      <c r="O9" s="72">
        <v>1</v>
      </c>
      <c r="P9" s="72">
        <v>7</v>
      </c>
      <c r="Q9" s="106">
        <v>2</v>
      </c>
      <c r="R9" s="106">
        <v>5.8</v>
      </c>
      <c r="S9" s="129"/>
    </row>
    <row r="10" s="98" customFormat="1" ht="34.5" customHeight="1" spans="1:19">
      <c r="A10" s="67">
        <v>3</v>
      </c>
      <c r="B10" s="72" t="s">
        <v>23</v>
      </c>
      <c r="C10" s="105">
        <f t="shared" si="2"/>
        <v>22</v>
      </c>
      <c r="D10" s="105">
        <f t="shared" si="3"/>
        <v>26660.93</v>
      </c>
      <c r="E10" s="72">
        <v>10</v>
      </c>
      <c r="F10" s="72">
        <v>14353.58</v>
      </c>
      <c r="G10" s="72">
        <v>3</v>
      </c>
      <c r="H10" s="72">
        <v>2390</v>
      </c>
      <c r="I10" s="72">
        <v>2</v>
      </c>
      <c r="J10" s="72">
        <v>3826.25</v>
      </c>
      <c r="K10" s="72">
        <v>3</v>
      </c>
      <c r="L10" s="72">
        <v>4650</v>
      </c>
      <c r="M10" s="72">
        <v>1</v>
      </c>
      <c r="N10" s="72">
        <v>428.07</v>
      </c>
      <c r="O10" s="72">
        <v>1</v>
      </c>
      <c r="P10" s="72">
        <v>1000</v>
      </c>
      <c r="Q10" s="106">
        <v>2</v>
      </c>
      <c r="R10" s="106">
        <v>13.03</v>
      </c>
      <c r="S10" s="129"/>
    </row>
    <row r="11" s="98" customFormat="1" ht="34.5" customHeight="1" spans="1:19">
      <c r="A11" s="71">
        <v>4</v>
      </c>
      <c r="B11" s="72" t="s">
        <v>24</v>
      </c>
      <c r="C11" s="105">
        <f t="shared" si="2"/>
        <v>41</v>
      </c>
      <c r="D11" s="105">
        <f t="shared" si="3"/>
        <v>18812.47</v>
      </c>
      <c r="E11" s="72">
        <v>6</v>
      </c>
      <c r="F11" s="72">
        <v>2293</v>
      </c>
      <c r="G11" s="72">
        <v>28</v>
      </c>
      <c r="H11" s="72">
        <v>8315</v>
      </c>
      <c r="I11" s="72">
        <v>2</v>
      </c>
      <c r="J11" s="72">
        <v>4950</v>
      </c>
      <c r="K11" s="72">
        <v>1</v>
      </c>
      <c r="L11" s="72">
        <v>1230</v>
      </c>
      <c r="M11" s="72"/>
      <c r="N11" s="72"/>
      <c r="O11" s="72">
        <v>2</v>
      </c>
      <c r="P11" s="72">
        <v>1980.47</v>
      </c>
      <c r="Q11" s="106">
        <v>2</v>
      </c>
      <c r="R11" s="106">
        <v>44</v>
      </c>
      <c r="S11" s="129"/>
    </row>
    <row r="12" s="98" customFormat="1" ht="34.5" customHeight="1" spans="1:19">
      <c r="A12" s="67">
        <v>5</v>
      </c>
      <c r="B12" s="72" t="s">
        <v>25</v>
      </c>
      <c r="C12" s="105">
        <f t="shared" si="2"/>
        <v>26</v>
      </c>
      <c r="D12" s="105">
        <f t="shared" si="3"/>
        <v>28326.26</v>
      </c>
      <c r="E12" s="72">
        <v>6</v>
      </c>
      <c r="F12" s="72">
        <v>5450</v>
      </c>
      <c r="G12" s="72">
        <v>8</v>
      </c>
      <c r="H12" s="72">
        <v>4460.99</v>
      </c>
      <c r="I12" s="72">
        <v>4</v>
      </c>
      <c r="J12" s="72">
        <v>12040.27</v>
      </c>
      <c r="K12" s="106">
        <v>5</v>
      </c>
      <c r="L12" s="106">
        <v>6230</v>
      </c>
      <c r="M12" s="72"/>
      <c r="N12" s="72"/>
      <c r="O12" s="72">
        <v>2</v>
      </c>
      <c r="P12" s="72">
        <v>125</v>
      </c>
      <c r="Q12" s="106">
        <v>1</v>
      </c>
      <c r="R12" s="106">
        <v>20</v>
      </c>
      <c r="S12" s="129"/>
    </row>
    <row r="13" s="98" customFormat="1" ht="34.5" customHeight="1" spans="1:19">
      <c r="A13" s="71">
        <v>6</v>
      </c>
      <c r="B13" s="72" t="s">
        <v>26</v>
      </c>
      <c r="C13" s="105">
        <f t="shared" si="2"/>
        <v>32</v>
      </c>
      <c r="D13" s="105">
        <f t="shared" si="3"/>
        <v>28466.69</v>
      </c>
      <c r="E13" s="106">
        <v>9</v>
      </c>
      <c r="F13" s="106">
        <v>5475</v>
      </c>
      <c r="G13" s="72">
        <v>8</v>
      </c>
      <c r="H13" s="72">
        <v>3519.85</v>
      </c>
      <c r="I13" s="72">
        <v>3</v>
      </c>
      <c r="J13" s="72">
        <v>13213.53</v>
      </c>
      <c r="K13" s="106">
        <v>4</v>
      </c>
      <c r="L13" s="106">
        <v>5124.33</v>
      </c>
      <c r="M13" s="72"/>
      <c r="N13" s="72"/>
      <c r="O13" s="72">
        <v>6</v>
      </c>
      <c r="P13" s="72">
        <v>778.98</v>
      </c>
      <c r="Q13" s="106">
        <v>2</v>
      </c>
      <c r="R13" s="106">
        <v>355</v>
      </c>
      <c r="S13" s="129"/>
    </row>
    <row r="14" s="98" customFormat="1" ht="34.5" customHeight="1" spans="1:19">
      <c r="A14" s="67">
        <v>7</v>
      </c>
      <c r="B14" s="72" t="s">
        <v>27</v>
      </c>
      <c r="C14" s="105">
        <f t="shared" si="2"/>
        <v>39</v>
      </c>
      <c r="D14" s="105">
        <f t="shared" si="3"/>
        <v>22980</v>
      </c>
      <c r="E14" s="72">
        <v>3</v>
      </c>
      <c r="F14" s="72">
        <v>2841.5</v>
      </c>
      <c r="G14" s="72">
        <v>23</v>
      </c>
      <c r="H14" s="72">
        <v>8555.95</v>
      </c>
      <c r="I14" s="72">
        <v>3</v>
      </c>
      <c r="J14" s="72">
        <v>9000</v>
      </c>
      <c r="K14" s="72">
        <v>7</v>
      </c>
      <c r="L14" s="72">
        <v>2471.46</v>
      </c>
      <c r="M14" s="72"/>
      <c r="N14" s="72"/>
      <c r="O14" s="72">
        <v>1</v>
      </c>
      <c r="P14" s="72">
        <v>75</v>
      </c>
      <c r="Q14" s="106">
        <v>2</v>
      </c>
      <c r="R14" s="106">
        <v>36.09</v>
      </c>
      <c r="S14" s="129"/>
    </row>
    <row r="15" s="98" customFormat="1" ht="34.5" customHeight="1" spans="1:19">
      <c r="A15" s="71">
        <v>8</v>
      </c>
      <c r="B15" s="72" t="s">
        <v>28</v>
      </c>
      <c r="C15" s="105">
        <f t="shared" si="2"/>
        <v>34</v>
      </c>
      <c r="D15" s="105">
        <f t="shared" si="3"/>
        <v>28849.45</v>
      </c>
      <c r="E15" s="72">
        <v>9</v>
      </c>
      <c r="F15" s="72">
        <v>7227.56</v>
      </c>
      <c r="G15" s="72">
        <v>13</v>
      </c>
      <c r="H15" s="72">
        <v>7853.98</v>
      </c>
      <c r="I15" s="72">
        <v>4</v>
      </c>
      <c r="J15" s="72">
        <v>11716.04</v>
      </c>
      <c r="K15" s="106">
        <v>5</v>
      </c>
      <c r="L15" s="106">
        <v>1659</v>
      </c>
      <c r="M15" s="72"/>
      <c r="N15" s="72"/>
      <c r="O15" s="72">
        <v>1</v>
      </c>
      <c r="P15" s="72">
        <v>75</v>
      </c>
      <c r="Q15" s="106">
        <v>2</v>
      </c>
      <c r="R15" s="106">
        <v>317.87</v>
      </c>
      <c r="S15" s="129"/>
    </row>
    <row r="16" s="98" customFormat="1" ht="34.5" customHeight="1" spans="1:19">
      <c r="A16" s="67">
        <v>9</v>
      </c>
      <c r="B16" s="72" t="s">
        <v>29</v>
      </c>
      <c r="C16" s="105">
        <f t="shared" si="2"/>
        <v>19</v>
      </c>
      <c r="D16" s="105">
        <f t="shared" si="3"/>
        <v>23580.8</v>
      </c>
      <c r="E16" s="72">
        <v>5</v>
      </c>
      <c r="F16" s="72">
        <v>5064.61</v>
      </c>
      <c r="G16" s="72">
        <v>9</v>
      </c>
      <c r="H16" s="72">
        <v>11621.19</v>
      </c>
      <c r="I16" s="72">
        <v>2</v>
      </c>
      <c r="J16" s="72">
        <v>6500</v>
      </c>
      <c r="K16" s="106">
        <v>1</v>
      </c>
      <c r="L16" s="106">
        <v>200</v>
      </c>
      <c r="M16" s="72"/>
      <c r="N16" s="72"/>
      <c r="O16" s="72">
        <v>1</v>
      </c>
      <c r="P16" s="72">
        <v>180</v>
      </c>
      <c r="Q16" s="106">
        <v>1</v>
      </c>
      <c r="R16" s="106">
        <v>15</v>
      </c>
      <c r="S16" s="129"/>
    </row>
    <row r="17" s="98" customFormat="1" ht="34.5" customHeight="1" spans="1:19">
      <c r="A17" s="71">
        <v>10</v>
      </c>
      <c r="B17" s="72" t="s">
        <v>30</v>
      </c>
      <c r="C17" s="105">
        <f t="shared" si="2"/>
        <v>0</v>
      </c>
      <c r="D17" s="105">
        <f t="shared" si="3"/>
        <v>0</v>
      </c>
      <c r="E17" s="106"/>
      <c r="F17" s="106"/>
      <c r="G17" s="106"/>
      <c r="H17" s="106"/>
      <c r="I17" s="106"/>
      <c r="J17" s="106"/>
      <c r="K17" s="106"/>
      <c r="L17" s="106"/>
      <c r="M17" s="72"/>
      <c r="N17" s="72"/>
      <c r="O17" s="72"/>
      <c r="P17" s="72"/>
      <c r="Q17" s="106"/>
      <c r="R17" s="106"/>
      <c r="S17" s="129"/>
    </row>
    <row r="18" s="98" customFormat="1" ht="34.5" customHeight="1" spans="1:19">
      <c r="A18" s="67">
        <v>11</v>
      </c>
      <c r="B18" s="72" t="s">
        <v>31</v>
      </c>
      <c r="C18" s="105">
        <f t="shared" si="2"/>
        <v>0</v>
      </c>
      <c r="D18" s="105">
        <f t="shared" si="3"/>
        <v>0</v>
      </c>
      <c r="E18" s="106"/>
      <c r="F18" s="106"/>
      <c r="G18" s="106"/>
      <c r="H18" s="106"/>
      <c r="I18" s="106"/>
      <c r="J18" s="106"/>
      <c r="K18" s="106"/>
      <c r="L18" s="106"/>
      <c r="M18" s="72"/>
      <c r="N18" s="72"/>
      <c r="O18" s="72"/>
      <c r="P18" s="72"/>
      <c r="Q18" s="106"/>
      <c r="R18" s="106"/>
      <c r="S18" s="129"/>
    </row>
    <row r="19" s="98" customFormat="1" ht="34.5" customHeight="1" spans="1:19">
      <c r="A19" s="71">
        <v>12</v>
      </c>
      <c r="B19" s="72" t="s">
        <v>32</v>
      </c>
      <c r="C19" s="105">
        <f t="shared" si="2"/>
        <v>1</v>
      </c>
      <c r="D19" s="105">
        <f t="shared" si="3"/>
        <v>280</v>
      </c>
      <c r="E19" s="72">
        <v>1</v>
      </c>
      <c r="F19" s="72">
        <v>280</v>
      </c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29"/>
    </row>
    <row r="20" s="97" customFormat="1" ht="34.5" customHeight="1" spans="1:19">
      <c r="A20" s="75" t="s">
        <v>33</v>
      </c>
      <c r="B20" s="75"/>
      <c r="C20" s="75">
        <f>SUM(C21:C39)</f>
        <v>443</v>
      </c>
      <c r="D20" s="75">
        <f>SUM(D21:D39)</f>
        <v>349804.19</v>
      </c>
      <c r="E20" s="75">
        <f t="shared" ref="E20:R20" si="4">SUM(E21:E39)</f>
        <v>148</v>
      </c>
      <c r="F20" s="75">
        <f t="shared" si="4"/>
        <v>121993.98</v>
      </c>
      <c r="G20" s="75">
        <f t="shared" si="4"/>
        <v>148</v>
      </c>
      <c r="H20" s="75">
        <f t="shared" si="4"/>
        <v>98700.89</v>
      </c>
      <c r="I20" s="75">
        <f t="shared" si="4"/>
        <v>40</v>
      </c>
      <c r="J20" s="75">
        <f t="shared" si="4"/>
        <v>71506.49</v>
      </c>
      <c r="K20" s="75">
        <f t="shared" si="4"/>
        <v>72</v>
      </c>
      <c r="L20" s="75">
        <f t="shared" si="4"/>
        <v>53472.89</v>
      </c>
      <c r="M20" s="75">
        <f t="shared" si="4"/>
        <v>13</v>
      </c>
      <c r="N20" s="75">
        <f t="shared" si="4"/>
        <v>1025.1</v>
      </c>
      <c r="O20" s="75">
        <f t="shared" si="4"/>
        <v>21</v>
      </c>
      <c r="P20" s="75">
        <f t="shared" si="4"/>
        <v>3101.84</v>
      </c>
      <c r="Q20" s="75">
        <f t="shared" si="4"/>
        <v>1</v>
      </c>
      <c r="R20" s="75">
        <f t="shared" si="4"/>
        <v>3</v>
      </c>
      <c r="S20" s="128"/>
    </row>
    <row r="21" s="99" customFormat="1" ht="34.5" customHeight="1" spans="1:19">
      <c r="A21" s="76">
        <v>1</v>
      </c>
      <c r="B21" s="76" t="s">
        <v>21</v>
      </c>
      <c r="C21" s="105">
        <f t="shared" ref="C21:C39" si="5">E21+G21+I21+K21+M21+O21+Q21</f>
        <v>0</v>
      </c>
      <c r="D21" s="105">
        <f t="shared" ref="D21:D39" si="6">F21+H21+J21+L21+N21+P21+R21</f>
        <v>0</v>
      </c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71"/>
    </row>
    <row r="22" s="99" customFormat="1" ht="34.5" customHeight="1" spans="1:19">
      <c r="A22" s="76">
        <v>2</v>
      </c>
      <c r="B22" s="72" t="s">
        <v>34</v>
      </c>
      <c r="C22" s="105">
        <f t="shared" si="5"/>
        <v>26</v>
      </c>
      <c r="D22" s="105">
        <f t="shared" si="6"/>
        <v>28065.95</v>
      </c>
      <c r="E22" s="72">
        <v>9</v>
      </c>
      <c r="F22" s="72">
        <v>15253</v>
      </c>
      <c r="G22" s="72">
        <v>8</v>
      </c>
      <c r="H22" s="72">
        <v>3286.95</v>
      </c>
      <c r="I22" s="72">
        <v>3</v>
      </c>
      <c r="J22" s="72">
        <v>6200</v>
      </c>
      <c r="K22" s="72">
        <v>3</v>
      </c>
      <c r="L22" s="72">
        <v>2500</v>
      </c>
      <c r="M22" s="72">
        <v>1</v>
      </c>
      <c r="N22" s="72">
        <v>100</v>
      </c>
      <c r="O22" s="72">
        <v>2</v>
      </c>
      <c r="P22" s="72">
        <v>726</v>
      </c>
      <c r="Q22" s="106"/>
      <c r="R22" s="106"/>
      <c r="S22" s="71"/>
    </row>
    <row r="23" s="99" customFormat="1" ht="34.5" customHeight="1" spans="1:19">
      <c r="A23" s="76">
        <v>3</v>
      </c>
      <c r="B23" s="72" t="s">
        <v>35</v>
      </c>
      <c r="C23" s="105">
        <f t="shared" si="5"/>
        <v>25</v>
      </c>
      <c r="D23" s="105">
        <f t="shared" si="6"/>
        <v>26092.24</v>
      </c>
      <c r="E23" s="72">
        <v>11</v>
      </c>
      <c r="F23" s="72">
        <v>12185.79</v>
      </c>
      <c r="G23" s="72">
        <v>6</v>
      </c>
      <c r="H23" s="72">
        <v>5550</v>
      </c>
      <c r="I23" s="72">
        <v>3</v>
      </c>
      <c r="J23" s="72">
        <v>6712</v>
      </c>
      <c r="K23" s="72">
        <v>3</v>
      </c>
      <c r="L23" s="72">
        <v>1380</v>
      </c>
      <c r="M23" s="106">
        <v>1</v>
      </c>
      <c r="N23" s="106">
        <v>100</v>
      </c>
      <c r="O23" s="106">
        <v>1</v>
      </c>
      <c r="P23" s="106">
        <v>164.45</v>
      </c>
      <c r="Q23" s="106"/>
      <c r="R23" s="106"/>
      <c r="S23" s="71"/>
    </row>
    <row r="24" s="99" customFormat="1" ht="34.5" customHeight="1" spans="1:19">
      <c r="A24" s="76">
        <v>4</v>
      </c>
      <c r="B24" s="72" t="s">
        <v>36</v>
      </c>
      <c r="C24" s="105">
        <f t="shared" si="5"/>
        <v>27</v>
      </c>
      <c r="D24" s="105">
        <f t="shared" si="6"/>
        <v>30099.09</v>
      </c>
      <c r="E24" s="72">
        <v>7</v>
      </c>
      <c r="F24" s="72">
        <v>3274.81</v>
      </c>
      <c r="G24" s="72">
        <v>11</v>
      </c>
      <c r="H24" s="72">
        <v>18418.47</v>
      </c>
      <c r="I24" s="72">
        <v>2</v>
      </c>
      <c r="J24" s="72">
        <v>5300</v>
      </c>
      <c r="K24" s="72">
        <v>5</v>
      </c>
      <c r="L24" s="72">
        <v>2683.81</v>
      </c>
      <c r="M24" s="106">
        <v>1</v>
      </c>
      <c r="N24" s="106">
        <v>122</v>
      </c>
      <c r="O24" s="106">
        <v>1</v>
      </c>
      <c r="P24" s="106">
        <v>300</v>
      </c>
      <c r="Q24" s="106"/>
      <c r="R24" s="106"/>
      <c r="S24" s="71"/>
    </row>
    <row r="25" s="99" customFormat="1" ht="34.5" customHeight="1" spans="1:19">
      <c r="A25" s="76">
        <v>5</v>
      </c>
      <c r="B25" s="77" t="s">
        <v>37</v>
      </c>
      <c r="C25" s="105">
        <f t="shared" si="5"/>
        <v>17</v>
      </c>
      <c r="D25" s="105">
        <f t="shared" si="6"/>
        <v>9825.62</v>
      </c>
      <c r="E25" s="106">
        <v>6</v>
      </c>
      <c r="F25" s="106">
        <v>2244.14</v>
      </c>
      <c r="G25" s="106">
        <v>4</v>
      </c>
      <c r="H25" s="106">
        <v>4795.48</v>
      </c>
      <c r="I25" s="106">
        <v>3</v>
      </c>
      <c r="J25" s="106">
        <v>1240</v>
      </c>
      <c r="K25" s="106">
        <v>3</v>
      </c>
      <c r="L25" s="106">
        <v>1508</v>
      </c>
      <c r="M25" s="106"/>
      <c r="N25" s="106"/>
      <c r="O25" s="106">
        <v>1</v>
      </c>
      <c r="P25" s="106">
        <v>38</v>
      </c>
      <c r="Q25" s="106"/>
      <c r="R25" s="106"/>
      <c r="S25" s="71"/>
    </row>
    <row r="26" s="99" customFormat="1" ht="34.5" customHeight="1" spans="1:19">
      <c r="A26" s="76">
        <v>6</v>
      </c>
      <c r="B26" s="77" t="s">
        <v>38</v>
      </c>
      <c r="C26" s="105">
        <f t="shared" si="5"/>
        <v>16</v>
      </c>
      <c r="D26" s="105">
        <f t="shared" si="6"/>
        <v>12108</v>
      </c>
      <c r="E26" s="106">
        <v>4</v>
      </c>
      <c r="F26" s="106">
        <v>6078</v>
      </c>
      <c r="G26" s="106">
        <v>8</v>
      </c>
      <c r="H26" s="106">
        <v>4650</v>
      </c>
      <c r="I26" s="106"/>
      <c r="J26" s="106"/>
      <c r="K26" s="106">
        <v>2</v>
      </c>
      <c r="L26" s="106">
        <v>1300</v>
      </c>
      <c r="M26" s="106">
        <v>1</v>
      </c>
      <c r="N26" s="106">
        <v>50</v>
      </c>
      <c r="O26" s="106">
        <v>1</v>
      </c>
      <c r="P26" s="106">
        <v>30</v>
      </c>
      <c r="Q26" s="106"/>
      <c r="R26" s="106"/>
      <c r="S26" s="71"/>
    </row>
    <row r="27" s="99" customFormat="1" ht="34.5" customHeight="1" spans="1:19">
      <c r="A27" s="76">
        <v>7</v>
      </c>
      <c r="B27" s="72" t="s">
        <v>39</v>
      </c>
      <c r="C27" s="105">
        <f t="shared" si="5"/>
        <v>22</v>
      </c>
      <c r="D27" s="105">
        <f t="shared" si="6"/>
        <v>13166.39</v>
      </c>
      <c r="E27" s="72">
        <v>7</v>
      </c>
      <c r="F27" s="72">
        <v>2571</v>
      </c>
      <c r="G27" s="72">
        <v>7</v>
      </c>
      <c r="H27" s="72">
        <v>2934.51</v>
      </c>
      <c r="I27" s="72">
        <v>3</v>
      </c>
      <c r="J27" s="72">
        <v>4985.04</v>
      </c>
      <c r="K27" s="72">
        <v>4</v>
      </c>
      <c r="L27" s="72">
        <v>2495.84</v>
      </c>
      <c r="M27" s="106"/>
      <c r="N27" s="106"/>
      <c r="O27" s="106">
        <v>1</v>
      </c>
      <c r="P27" s="106">
        <v>180</v>
      </c>
      <c r="Q27" s="106"/>
      <c r="R27" s="106"/>
      <c r="S27" s="71"/>
    </row>
    <row r="28" s="99" customFormat="1" ht="34.5" customHeight="1" spans="1:19">
      <c r="A28" s="76">
        <v>8</v>
      </c>
      <c r="B28" s="72" t="s">
        <v>40</v>
      </c>
      <c r="C28" s="105">
        <f t="shared" si="5"/>
        <v>27</v>
      </c>
      <c r="D28" s="105">
        <f t="shared" si="6"/>
        <v>15518.62</v>
      </c>
      <c r="E28" s="106">
        <v>9</v>
      </c>
      <c r="F28" s="106">
        <v>3946.22</v>
      </c>
      <c r="G28" s="106">
        <v>11</v>
      </c>
      <c r="H28" s="106">
        <v>5804.87</v>
      </c>
      <c r="I28" s="106">
        <v>2</v>
      </c>
      <c r="J28" s="106">
        <v>3000</v>
      </c>
      <c r="K28" s="106">
        <v>3</v>
      </c>
      <c r="L28" s="106">
        <v>2437.53</v>
      </c>
      <c r="M28" s="106">
        <v>1</v>
      </c>
      <c r="N28" s="106">
        <v>40</v>
      </c>
      <c r="O28" s="106">
        <v>1</v>
      </c>
      <c r="P28" s="106">
        <v>290</v>
      </c>
      <c r="Q28" s="106"/>
      <c r="R28" s="106"/>
      <c r="S28" s="71"/>
    </row>
    <row r="29" s="99" customFormat="1" ht="34.5" customHeight="1" spans="1:19">
      <c r="A29" s="76">
        <v>9</v>
      </c>
      <c r="B29" s="77" t="s">
        <v>41</v>
      </c>
      <c r="C29" s="105">
        <f t="shared" si="5"/>
        <v>24</v>
      </c>
      <c r="D29" s="105">
        <f t="shared" si="6"/>
        <v>16633.83</v>
      </c>
      <c r="E29" s="72">
        <v>7</v>
      </c>
      <c r="F29" s="72">
        <v>7542.95</v>
      </c>
      <c r="G29" s="72">
        <v>12</v>
      </c>
      <c r="H29" s="72">
        <v>3562.22</v>
      </c>
      <c r="I29" s="106">
        <v>3</v>
      </c>
      <c r="J29" s="106">
        <v>5328.66</v>
      </c>
      <c r="K29" s="72"/>
      <c r="L29" s="72"/>
      <c r="M29" s="106">
        <v>1</v>
      </c>
      <c r="N29" s="106">
        <v>90</v>
      </c>
      <c r="O29" s="106">
        <v>1</v>
      </c>
      <c r="P29" s="106">
        <v>110</v>
      </c>
      <c r="Q29" s="106"/>
      <c r="R29" s="106"/>
      <c r="S29" s="71"/>
    </row>
    <row r="30" s="99" customFormat="1" ht="34.5" customHeight="1" spans="1:19">
      <c r="A30" s="76">
        <v>10</v>
      </c>
      <c r="B30" s="72" t="s">
        <v>42</v>
      </c>
      <c r="C30" s="105">
        <f t="shared" si="5"/>
        <v>25</v>
      </c>
      <c r="D30" s="105">
        <f t="shared" si="6"/>
        <v>23741.29</v>
      </c>
      <c r="E30" s="72">
        <v>11</v>
      </c>
      <c r="F30" s="72">
        <v>11684.68</v>
      </c>
      <c r="G30" s="72">
        <v>8</v>
      </c>
      <c r="H30" s="72">
        <v>6241.61</v>
      </c>
      <c r="I30" s="72">
        <v>2</v>
      </c>
      <c r="J30" s="72">
        <v>4050</v>
      </c>
      <c r="K30" s="72">
        <v>2</v>
      </c>
      <c r="L30" s="72">
        <v>1370</v>
      </c>
      <c r="M30" s="106">
        <v>1</v>
      </c>
      <c r="N30" s="106">
        <v>95</v>
      </c>
      <c r="O30" s="106">
        <v>1</v>
      </c>
      <c r="P30" s="106">
        <v>300</v>
      </c>
      <c r="Q30" s="106"/>
      <c r="R30" s="106"/>
      <c r="S30" s="71"/>
    </row>
    <row r="31" s="99" customFormat="1" ht="34.5" customHeight="1" spans="1:19">
      <c r="A31" s="76">
        <v>11</v>
      </c>
      <c r="B31" s="72" t="s">
        <v>43</v>
      </c>
      <c r="C31" s="105">
        <f t="shared" si="5"/>
        <v>29</v>
      </c>
      <c r="D31" s="105">
        <f t="shared" si="6"/>
        <v>35242.09</v>
      </c>
      <c r="E31" s="106">
        <v>16</v>
      </c>
      <c r="F31" s="106">
        <v>20116.29</v>
      </c>
      <c r="G31" s="106">
        <v>3</v>
      </c>
      <c r="H31" s="106">
        <v>2809.68</v>
      </c>
      <c r="I31" s="106">
        <v>2</v>
      </c>
      <c r="J31" s="106">
        <v>6918.79</v>
      </c>
      <c r="K31" s="106">
        <v>7</v>
      </c>
      <c r="L31" s="106">
        <v>5047.33</v>
      </c>
      <c r="M31" s="106"/>
      <c r="N31" s="106"/>
      <c r="O31" s="106">
        <v>1</v>
      </c>
      <c r="P31" s="106">
        <v>350</v>
      </c>
      <c r="Q31" s="106"/>
      <c r="R31" s="106"/>
      <c r="S31" s="71"/>
    </row>
    <row r="32" s="99" customFormat="1" ht="34.5" customHeight="1" spans="1:19">
      <c r="A32" s="76">
        <v>12</v>
      </c>
      <c r="B32" s="72" t="s">
        <v>44</v>
      </c>
      <c r="C32" s="105">
        <f t="shared" si="5"/>
        <v>27</v>
      </c>
      <c r="D32" s="105">
        <f t="shared" si="6"/>
        <v>24618</v>
      </c>
      <c r="E32" s="72">
        <v>9</v>
      </c>
      <c r="F32" s="72">
        <v>8799</v>
      </c>
      <c r="G32" s="72">
        <v>7</v>
      </c>
      <c r="H32" s="72">
        <v>7449</v>
      </c>
      <c r="I32" s="72">
        <v>3</v>
      </c>
      <c r="J32" s="72">
        <v>5566</v>
      </c>
      <c r="K32" s="72">
        <v>6</v>
      </c>
      <c r="L32" s="72">
        <v>2440</v>
      </c>
      <c r="M32" s="106">
        <v>1</v>
      </c>
      <c r="N32" s="106">
        <v>200</v>
      </c>
      <c r="O32" s="106">
        <v>1</v>
      </c>
      <c r="P32" s="106">
        <v>164</v>
      </c>
      <c r="Q32" s="106"/>
      <c r="R32" s="106"/>
      <c r="S32" s="71"/>
    </row>
    <row r="33" s="99" customFormat="1" ht="34.5" customHeight="1" spans="1:19">
      <c r="A33" s="76">
        <v>13</v>
      </c>
      <c r="B33" s="77" t="s">
        <v>45</v>
      </c>
      <c r="C33" s="105">
        <f t="shared" si="5"/>
        <v>21</v>
      </c>
      <c r="D33" s="105">
        <f t="shared" si="6"/>
        <v>16249.8</v>
      </c>
      <c r="E33" s="106">
        <v>7</v>
      </c>
      <c r="F33" s="106">
        <v>3009.3</v>
      </c>
      <c r="G33" s="106">
        <v>9</v>
      </c>
      <c r="H33" s="106">
        <v>6367.5</v>
      </c>
      <c r="I33" s="106">
        <v>2</v>
      </c>
      <c r="J33" s="106">
        <v>3800</v>
      </c>
      <c r="K33" s="106">
        <v>1</v>
      </c>
      <c r="L33" s="106">
        <v>3000</v>
      </c>
      <c r="M33" s="106">
        <v>1</v>
      </c>
      <c r="N33" s="106">
        <v>20</v>
      </c>
      <c r="O33" s="106">
        <v>1</v>
      </c>
      <c r="P33" s="106">
        <v>53</v>
      </c>
      <c r="Q33" s="106"/>
      <c r="R33" s="106"/>
      <c r="S33" s="71"/>
    </row>
    <row r="34" s="99" customFormat="1" ht="34.5" customHeight="1" spans="1:19">
      <c r="A34" s="76">
        <v>14</v>
      </c>
      <c r="B34" s="72" t="s">
        <v>46</v>
      </c>
      <c r="C34" s="105">
        <f t="shared" si="5"/>
        <v>26</v>
      </c>
      <c r="D34" s="105">
        <f t="shared" si="6"/>
        <v>15816.13</v>
      </c>
      <c r="E34" s="72">
        <v>6</v>
      </c>
      <c r="F34" s="72">
        <v>3501.4</v>
      </c>
      <c r="G34" s="72">
        <v>13</v>
      </c>
      <c r="H34" s="72">
        <v>6616.63</v>
      </c>
      <c r="I34" s="72">
        <v>2</v>
      </c>
      <c r="J34" s="72">
        <v>3200</v>
      </c>
      <c r="K34" s="72">
        <v>3</v>
      </c>
      <c r="L34" s="72">
        <v>2400</v>
      </c>
      <c r="M34" s="106">
        <v>1</v>
      </c>
      <c r="N34" s="106">
        <v>28.1</v>
      </c>
      <c r="O34" s="106">
        <v>1</v>
      </c>
      <c r="P34" s="106">
        <v>70</v>
      </c>
      <c r="Q34" s="106"/>
      <c r="R34" s="106"/>
      <c r="S34" s="71"/>
    </row>
    <row r="35" s="99" customFormat="1" ht="34.5" customHeight="1" spans="1:19">
      <c r="A35" s="76">
        <v>15</v>
      </c>
      <c r="B35" s="77" t="s">
        <v>47</v>
      </c>
      <c r="C35" s="105">
        <f t="shared" si="5"/>
        <v>30</v>
      </c>
      <c r="D35" s="105">
        <f t="shared" si="6"/>
        <v>17149.14</v>
      </c>
      <c r="E35" s="106">
        <v>9</v>
      </c>
      <c r="F35" s="106">
        <v>2985</v>
      </c>
      <c r="G35" s="106">
        <v>10</v>
      </c>
      <c r="H35" s="106">
        <v>3851.79</v>
      </c>
      <c r="I35" s="106">
        <v>2</v>
      </c>
      <c r="J35" s="106">
        <v>4000</v>
      </c>
      <c r="K35" s="106">
        <v>8</v>
      </c>
      <c r="L35" s="106">
        <v>6242.35</v>
      </c>
      <c r="M35" s="106"/>
      <c r="N35" s="106"/>
      <c r="O35" s="106">
        <v>1</v>
      </c>
      <c r="P35" s="106">
        <v>70</v>
      </c>
      <c r="Q35" s="106"/>
      <c r="R35" s="106"/>
      <c r="S35" s="71"/>
    </row>
    <row r="36" s="99" customFormat="1" ht="34.5" customHeight="1" spans="1:19">
      <c r="A36" s="76">
        <v>16</v>
      </c>
      <c r="B36" s="77" t="s">
        <v>48</v>
      </c>
      <c r="C36" s="105">
        <f t="shared" si="5"/>
        <v>24</v>
      </c>
      <c r="D36" s="105">
        <f t="shared" si="6"/>
        <v>15505.46</v>
      </c>
      <c r="E36" s="106">
        <v>6</v>
      </c>
      <c r="F36" s="106">
        <v>4345.4</v>
      </c>
      <c r="G36" s="106">
        <v>7</v>
      </c>
      <c r="H36" s="106">
        <v>2862.48</v>
      </c>
      <c r="I36" s="106">
        <v>2</v>
      </c>
      <c r="J36" s="106">
        <v>3931</v>
      </c>
      <c r="K36" s="106">
        <v>6</v>
      </c>
      <c r="L36" s="106">
        <v>4200</v>
      </c>
      <c r="M36" s="106">
        <v>1</v>
      </c>
      <c r="N36" s="106">
        <v>30</v>
      </c>
      <c r="O36" s="106">
        <v>2</v>
      </c>
      <c r="P36" s="106">
        <v>136.58</v>
      </c>
      <c r="Q36" s="106"/>
      <c r="R36" s="106"/>
      <c r="S36" s="71"/>
    </row>
    <row r="37" s="99" customFormat="1" ht="34.5" customHeight="1" spans="1:19">
      <c r="A37" s="76">
        <v>17</v>
      </c>
      <c r="B37" s="77" t="s">
        <v>49</v>
      </c>
      <c r="C37" s="105">
        <f t="shared" si="5"/>
        <v>26</v>
      </c>
      <c r="D37" s="105">
        <f t="shared" si="6"/>
        <v>18317.81</v>
      </c>
      <c r="E37" s="106">
        <v>9</v>
      </c>
      <c r="F37" s="106">
        <v>3632</v>
      </c>
      <c r="G37" s="106">
        <v>4</v>
      </c>
      <c r="H37" s="106">
        <v>1341</v>
      </c>
      <c r="I37" s="106">
        <v>3</v>
      </c>
      <c r="J37" s="106">
        <v>4275</v>
      </c>
      <c r="K37" s="106">
        <v>8</v>
      </c>
      <c r="L37" s="106">
        <v>9030</v>
      </c>
      <c r="M37" s="106"/>
      <c r="N37" s="106"/>
      <c r="O37" s="106">
        <v>2</v>
      </c>
      <c r="P37" s="106">
        <v>39.81</v>
      </c>
      <c r="Q37" s="106"/>
      <c r="R37" s="106"/>
      <c r="S37" s="71"/>
    </row>
    <row r="38" s="99" customFormat="1" ht="34.5" customHeight="1" spans="1:19">
      <c r="A38" s="76">
        <v>18</v>
      </c>
      <c r="B38" s="77" t="s">
        <v>50</v>
      </c>
      <c r="C38" s="105">
        <f t="shared" si="5"/>
        <v>26</v>
      </c>
      <c r="D38" s="105">
        <f t="shared" si="6"/>
        <v>23358.3</v>
      </c>
      <c r="E38" s="106">
        <v>12</v>
      </c>
      <c r="F38" s="106">
        <v>10050</v>
      </c>
      <c r="G38" s="106">
        <v>6</v>
      </c>
      <c r="H38" s="106">
        <v>6348.3</v>
      </c>
      <c r="I38" s="106">
        <v>2</v>
      </c>
      <c r="J38" s="106">
        <v>2200</v>
      </c>
      <c r="K38" s="106">
        <v>5</v>
      </c>
      <c r="L38" s="106">
        <v>4700</v>
      </c>
      <c r="M38" s="106"/>
      <c r="N38" s="106"/>
      <c r="O38" s="106">
        <v>1</v>
      </c>
      <c r="P38" s="106">
        <v>60</v>
      </c>
      <c r="Q38" s="106"/>
      <c r="R38" s="106"/>
      <c r="S38" s="71"/>
    </row>
    <row r="39" s="99" customFormat="1" ht="34.5" customHeight="1" spans="1:19">
      <c r="A39" s="76">
        <v>19</v>
      </c>
      <c r="B39" s="77" t="s">
        <v>51</v>
      </c>
      <c r="C39" s="105">
        <f t="shared" si="5"/>
        <v>25</v>
      </c>
      <c r="D39" s="105">
        <f t="shared" si="6"/>
        <v>8296.43</v>
      </c>
      <c r="E39" s="106">
        <v>3</v>
      </c>
      <c r="F39" s="106">
        <v>775</v>
      </c>
      <c r="G39" s="106">
        <v>14</v>
      </c>
      <c r="H39" s="106">
        <v>5810.4</v>
      </c>
      <c r="I39" s="106">
        <v>1</v>
      </c>
      <c r="J39" s="106">
        <v>800</v>
      </c>
      <c r="K39" s="106">
        <v>3</v>
      </c>
      <c r="L39" s="106">
        <v>738.03</v>
      </c>
      <c r="M39" s="106">
        <v>2</v>
      </c>
      <c r="N39" s="106">
        <v>150</v>
      </c>
      <c r="O39" s="106">
        <v>1</v>
      </c>
      <c r="P39" s="106">
        <v>20</v>
      </c>
      <c r="Q39" s="106">
        <v>1</v>
      </c>
      <c r="R39" s="106">
        <v>3</v>
      </c>
      <c r="S39" s="71"/>
    </row>
    <row r="40" s="95" customFormat="1" ht="34.5" customHeight="1" spans="1:19">
      <c r="A40" s="75" t="s">
        <v>52</v>
      </c>
      <c r="B40" s="75"/>
      <c r="C40" s="75">
        <f>SUM(C41:C54)</f>
        <v>226</v>
      </c>
      <c r="D40" s="75">
        <f>SUM(D41:D54)</f>
        <v>256757.07</v>
      </c>
      <c r="E40" s="75">
        <f t="shared" ref="E40:R40" si="7">SUM(E41:E54)</f>
        <v>57</v>
      </c>
      <c r="F40" s="75">
        <f t="shared" si="7"/>
        <v>65000.06</v>
      </c>
      <c r="G40" s="75">
        <f t="shared" si="7"/>
        <v>71</v>
      </c>
      <c r="H40" s="75">
        <f t="shared" si="7"/>
        <v>63006.31</v>
      </c>
      <c r="I40" s="75">
        <f t="shared" si="7"/>
        <v>33</v>
      </c>
      <c r="J40" s="75">
        <f t="shared" si="7"/>
        <v>69660.8</v>
      </c>
      <c r="K40" s="75">
        <f t="shared" si="7"/>
        <v>42</v>
      </c>
      <c r="L40" s="75">
        <f t="shared" si="7"/>
        <v>57792.78</v>
      </c>
      <c r="M40" s="75">
        <f t="shared" si="7"/>
        <v>0</v>
      </c>
      <c r="N40" s="75">
        <f t="shared" si="7"/>
        <v>0</v>
      </c>
      <c r="O40" s="75">
        <f t="shared" si="7"/>
        <v>12</v>
      </c>
      <c r="P40" s="75">
        <f t="shared" si="7"/>
        <v>1016.62</v>
      </c>
      <c r="Q40" s="75">
        <f t="shared" si="7"/>
        <v>11</v>
      </c>
      <c r="R40" s="75">
        <f t="shared" si="7"/>
        <v>280.5</v>
      </c>
      <c r="S40" s="70"/>
    </row>
    <row r="41" s="100" customFormat="1" ht="34.5" customHeight="1" spans="1:19">
      <c r="A41" s="76">
        <v>1</v>
      </c>
      <c r="B41" s="76" t="s">
        <v>21</v>
      </c>
      <c r="C41" s="105">
        <f t="shared" ref="C41:C54" si="8">E41+G41+I41+K41+M41+O41+Q41</f>
        <v>0</v>
      </c>
      <c r="D41" s="105">
        <f t="shared" ref="D41:D54" si="9">F41+H41+J41+L41+N41+P41+R41</f>
        <v>0</v>
      </c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127"/>
    </row>
    <row r="42" s="100" customFormat="1" ht="34.5" customHeight="1" spans="1:19">
      <c r="A42" s="76">
        <v>2</v>
      </c>
      <c r="B42" s="78" t="s">
        <v>53</v>
      </c>
      <c r="C42" s="105">
        <f t="shared" si="8"/>
        <v>22</v>
      </c>
      <c r="D42" s="105">
        <f t="shared" si="9"/>
        <v>28232</v>
      </c>
      <c r="E42" s="78">
        <v>6</v>
      </c>
      <c r="F42" s="78">
        <v>11457.57</v>
      </c>
      <c r="G42" s="78">
        <v>10</v>
      </c>
      <c r="H42" s="78">
        <v>6455.93</v>
      </c>
      <c r="I42" s="78">
        <v>3</v>
      </c>
      <c r="J42" s="78">
        <v>9500</v>
      </c>
      <c r="K42" s="78">
        <v>1</v>
      </c>
      <c r="L42" s="78">
        <v>590</v>
      </c>
      <c r="M42" s="78"/>
      <c r="N42" s="78"/>
      <c r="O42" s="78">
        <v>1</v>
      </c>
      <c r="P42" s="78">
        <v>200</v>
      </c>
      <c r="Q42" s="78">
        <v>1</v>
      </c>
      <c r="R42" s="78">
        <v>28.5</v>
      </c>
      <c r="S42" s="127"/>
    </row>
    <row r="43" s="100" customFormat="1" ht="34.5" customHeight="1" spans="1:19">
      <c r="A43" s="76">
        <v>3</v>
      </c>
      <c r="B43" s="78" t="s">
        <v>54</v>
      </c>
      <c r="C43" s="105">
        <f t="shared" si="8"/>
        <v>13</v>
      </c>
      <c r="D43" s="105">
        <f t="shared" si="9"/>
        <v>20776.48</v>
      </c>
      <c r="E43" s="78">
        <v>3</v>
      </c>
      <c r="F43" s="78">
        <v>3760</v>
      </c>
      <c r="G43" s="78">
        <v>3</v>
      </c>
      <c r="H43" s="78">
        <v>3615</v>
      </c>
      <c r="I43" s="78">
        <v>4</v>
      </c>
      <c r="J43" s="78">
        <v>10706.31</v>
      </c>
      <c r="K43" s="78">
        <v>1</v>
      </c>
      <c r="L43" s="78">
        <v>2425.17</v>
      </c>
      <c r="M43" s="76"/>
      <c r="N43" s="76"/>
      <c r="O43" s="76">
        <v>1</v>
      </c>
      <c r="P43" s="76">
        <v>200</v>
      </c>
      <c r="Q43" s="78">
        <v>1</v>
      </c>
      <c r="R43" s="78">
        <v>70</v>
      </c>
      <c r="S43" s="127"/>
    </row>
    <row r="44" s="96" customFormat="1" ht="34.5" customHeight="1" spans="1:19">
      <c r="A44" s="76">
        <v>4</v>
      </c>
      <c r="B44" s="76" t="s">
        <v>55</v>
      </c>
      <c r="C44" s="105">
        <f t="shared" si="8"/>
        <v>16</v>
      </c>
      <c r="D44" s="105">
        <f t="shared" si="9"/>
        <v>20580.35</v>
      </c>
      <c r="E44" s="76">
        <v>4</v>
      </c>
      <c r="F44" s="76">
        <v>6388.9</v>
      </c>
      <c r="G44" s="76">
        <v>6</v>
      </c>
      <c r="H44" s="76">
        <v>3263.43</v>
      </c>
      <c r="I44" s="76">
        <v>3</v>
      </c>
      <c r="J44" s="76">
        <v>7333</v>
      </c>
      <c r="K44" s="76">
        <v>2</v>
      </c>
      <c r="L44" s="76">
        <v>3500</v>
      </c>
      <c r="M44" s="76"/>
      <c r="N44" s="76"/>
      <c r="O44" s="76">
        <v>1</v>
      </c>
      <c r="P44" s="76">
        <v>95.02</v>
      </c>
      <c r="Q44" s="76"/>
      <c r="R44" s="76"/>
      <c r="S44" s="67"/>
    </row>
    <row r="45" s="100" customFormat="1" ht="34.5" customHeight="1" spans="1:19">
      <c r="A45" s="76">
        <v>5</v>
      </c>
      <c r="B45" s="78" t="s">
        <v>56</v>
      </c>
      <c r="C45" s="105">
        <f t="shared" si="8"/>
        <v>16</v>
      </c>
      <c r="D45" s="105">
        <f t="shared" si="9"/>
        <v>19445.94</v>
      </c>
      <c r="E45" s="78">
        <v>2</v>
      </c>
      <c r="F45" s="78">
        <v>1946.5</v>
      </c>
      <c r="G45" s="78">
        <v>7</v>
      </c>
      <c r="H45" s="78">
        <v>5113.54</v>
      </c>
      <c r="I45" s="78">
        <v>2</v>
      </c>
      <c r="J45" s="78">
        <v>6450</v>
      </c>
      <c r="K45" s="78">
        <v>3</v>
      </c>
      <c r="L45" s="78">
        <v>5865</v>
      </c>
      <c r="M45" s="78"/>
      <c r="N45" s="78"/>
      <c r="O45" s="78">
        <v>1</v>
      </c>
      <c r="P45" s="78">
        <v>61</v>
      </c>
      <c r="Q45" s="78">
        <v>1</v>
      </c>
      <c r="R45" s="78">
        <v>9.9</v>
      </c>
      <c r="S45" s="127"/>
    </row>
    <row r="46" s="101" customFormat="1" ht="34.5" customHeight="1" spans="1:19">
      <c r="A46" s="76">
        <v>6</v>
      </c>
      <c r="B46" s="78" t="s">
        <v>57</v>
      </c>
      <c r="C46" s="105">
        <f t="shared" si="8"/>
        <v>12</v>
      </c>
      <c r="D46" s="105">
        <f t="shared" si="9"/>
        <v>17132.7</v>
      </c>
      <c r="E46" s="78">
        <v>2</v>
      </c>
      <c r="F46" s="78">
        <v>1518</v>
      </c>
      <c r="G46" s="78">
        <v>3</v>
      </c>
      <c r="H46" s="78">
        <v>4758.59</v>
      </c>
      <c r="I46" s="78">
        <v>1</v>
      </c>
      <c r="J46" s="78">
        <v>2850</v>
      </c>
      <c r="K46" s="78">
        <v>4</v>
      </c>
      <c r="L46" s="78">
        <v>7929.11</v>
      </c>
      <c r="M46" s="78"/>
      <c r="N46" s="78"/>
      <c r="O46" s="78">
        <v>1</v>
      </c>
      <c r="P46" s="78">
        <v>40</v>
      </c>
      <c r="Q46" s="78">
        <v>1</v>
      </c>
      <c r="R46" s="78">
        <v>37</v>
      </c>
      <c r="S46" s="130"/>
    </row>
    <row r="47" s="100" customFormat="1" ht="34.5" customHeight="1" spans="1:19">
      <c r="A47" s="76">
        <v>7</v>
      </c>
      <c r="B47" s="78" t="s">
        <v>58</v>
      </c>
      <c r="C47" s="105">
        <f t="shared" si="8"/>
        <v>24</v>
      </c>
      <c r="D47" s="105">
        <f t="shared" si="9"/>
        <v>29439.1</v>
      </c>
      <c r="E47" s="78">
        <v>6</v>
      </c>
      <c r="F47" s="78">
        <v>4549.5</v>
      </c>
      <c r="G47" s="78">
        <v>7</v>
      </c>
      <c r="H47" s="78">
        <v>5665</v>
      </c>
      <c r="I47" s="78">
        <v>1</v>
      </c>
      <c r="J47" s="78">
        <v>3000</v>
      </c>
      <c r="K47" s="78">
        <v>8</v>
      </c>
      <c r="L47" s="78">
        <v>16149.6</v>
      </c>
      <c r="M47" s="78"/>
      <c r="N47" s="78"/>
      <c r="O47" s="78">
        <v>1</v>
      </c>
      <c r="P47" s="78">
        <v>50</v>
      </c>
      <c r="Q47" s="78">
        <v>1</v>
      </c>
      <c r="R47" s="78">
        <v>25</v>
      </c>
      <c r="S47" s="127"/>
    </row>
    <row r="48" s="100" customFormat="1" ht="34.5" customHeight="1" spans="1:19">
      <c r="A48" s="76">
        <v>8</v>
      </c>
      <c r="B48" s="76" t="s">
        <v>59</v>
      </c>
      <c r="C48" s="105">
        <f t="shared" si="8"/>
        <v>17</v>
      </c>
      <c r="D48" s="105">
        <f t="shared" si="9"/>
        <v>20768.83</v>
      </c>
      <c r="E48" s="76">
        <v>4</v>
      </c>
      <c r="F48" s="76">
        <v>4033.99</v>
      </c>
      <c r="G48" s="76">
        <v>6</v>
      </c>
      <c r="H48" s="76">
        <v>9245</v>
      </c>
      <c r="I48" s="76">
        <v>1</v>
      </c>
      <c r="J48" s="76">
        <v>2748.2</v>
      </c>
      <c r="K48" s="76">
        <v>4</v>
      </c>
      <c r="L48" s="76">
        <v>4687.74</v>
      </c>
      <c r="M48" s="76"/>
      <c r="N48" s="76"/>
      <c r="O48" s="76">
        <v>1</v>
      </c>
      <c r="P48" s="76">
        <v>50</v>
      </c>
      <c r="Q48" s="76">
        <v>1</v>
      </c>
      <c r="R48" s="76">
        <v>3.9</v>
      </c>
      <c r="S48" s="127"/>
    </row>
    <row r="49" s="100" customFormat="1" ht="34.5" customHeight="1" spans="1:19">
      <c r="A49" s="76">
        <v>9</v>
      </c>
      <c r="B49" s="79" t="s">
        <v>60</v>
      </c>
      <c r="C49" s="105">
        <f t="shared" si="8"/>
        <v>25</v>
      </c>
      <c r="D49" s="105">
        <f t="shared" si="9"/>
        <v>21366.98</v>
      </c>
      <c r="E49" s="78">
        <v>8</v>
      </c>
      <c r="F49" s="78">
        <v>5697.42</v>
      </c>
      <c r="G49" s="78">
        <v>5</v>
      </c>
      <c r="H49" s="78">
        <v>7218.28</v>
      </c>
      <c r="I49" s="78">
        <v>1</v>
      </c>
      <c r="J49" s="78">
        <v>2000</v>
      </c>
      <c r="K49" s="78">
        <v>8</v>
      </c>
      <c r="L49" s="78">
        <v>6389.28</v>
      </c>
      <c r="M49" s="78"/>
      <c r="N49" s="78"/>
      <c r="O49" s="78">
        <v>1</v>
      </c>
      <c r="P49" s="78">
        <v>20</v>
      </c>
      <c r="Q49" s="78">
        <v>2</v>
      </c>
      <c r="R49" s="78">
        <v>42</v>
      </c>
      <c r="S49" s="127"/>
    </row>
    <row r="50" s="100" customFormat="1" ht="34.5" customHeight="1" spans="1:19">
      <c r="A50" s="76">
        <v>10</v>
      </c>
      <c r="B50" s="78" t="s">
        <v>61</v>
      </c>
      <c r="C50" s="105">
        <f t="shared" si="8"/>
        <v>19</v>
      </c>
      <c r="D50" s="105">
        <f t="shared" si="9"/>
        <v>20742.09</v>
      </c>
      <c r="E50" s="78">
        <v>3</v>
      </c>
      <c r="F50" s="78">
        <v>4154.5</v>
      </c>
      <c r="G50" s="78">
        <v>1</v>
      </c>
      <c r="H50" s="78">
        <v>100</v>
      </c>
      <c r="I50" s="78">
        <v>10</v>
      </c>
      <c r="J50" s="78">
        <v>12691.29</v>
      </c>
      <c r="K50" s="78">
        <v>3</v>
      </c>
      <c r="L50" s="78">
        <v>3747.24</v>
      </c>
      <c r="M50" s="78"/>
      <c r="N50" s="78"/>
      <c r="O50" s="78">
        <v>1</v>
      </c>
      <c r="P50" s="78">
        <v>39.76</v>
      </c>
      <c r="Q50" s="78">
        <v>1</v>
      </c>
      <c r="R50" s="78">
        <v>9.3</v>
      </c>
      <c r="S50" s="127"/>
    </row>
    <row r="51" s="100" customFormat="1" ht="34.5" customHeight="1" spans="1:19">
      <c r="A51" s="76">
        <v>11</v>
      </c>
      <c r="B51" s="79" t="s">
        <v>62</v>
      </c>
      <c r="C51" s="105">
        <f t="shared" si="8"/>
        <v>27</v>
      </c>
      <c r="D51" s="105">
        <f t="shared" si="9"/>
        <v>21610.43</v>
      </c>
      <c r="E51" s="76">
        <v>9</v>
      </c>
      <c r="F51" s="76">
        <v>5220</v>
      </c>
      <c r="G51" s="76">
        <v>8</v>
      </c>
      <c r="H51" s="76">
        <v>3663.59</v>
      </c>
      <c r="I51" s="76">
        <v>6</v>
      </c>
      <c r="J51" s="76">
        <v>11750</v>
      </c>
      <c r="K51" s="76">
        <v>2</v>
      </c>
      <c r="L51" s="76">
        <v>850</v>
      </c>
      <c r="M51" s="76"/>
      <c r="N51" s="76"/>
      <c r="O51" s="76">
        <v>1</v>
      </c>
      <c r="P51" s="76">
        <v>90.84</v>
      </c>
      <c r="Q51" s="76">
        <v>1</v>
      </c>
      <c r="R51" s="76">
        <v>36</v>
      </c>
      <c r="S51" s="127"/>
    </row>
    <row r="52" s="100" customFormat="1" ht="34.5" customHeight="1" spans="1:19">
      <c r="A52" s="76">
        <v>12</v>
      </c>
      <c r="B52" s="79" t="s">
        <v>63</v>
      </c>
      <c r="C52" s="105">
        <f t="shared" si="8"/>
        <v>15</v>
      </c>
      <c r="D52" s="105">
        <f t="shared" si="9"/>
        <v>19750.07</v>
      </c>
      <c r="E52" s="76">
        <v>6</v>
      </c>
      <c r="F52" s="76">
        <v>9060.48</v>
      </c>
      <c r="G52" s="76">
        <v>5</v>
      </c>
      <c r="H52" s="76">
        <v>8312.95</v>
      </c>
      <c r="I52" s="76">
        <v>1</v>
      </c>
      <c r="J52" s="76">
        <v>632</v>
      </c>
      <c r="K52" s="76">
        <v>2</v>
      </c>
      <c r="L52" s="76">
        <v>1694.64</v>
      </c>
      <c r="M52" s="76"/>
      <c r="N52" s="76"/>
      <c r="O52" s="76">
        <v>1</v>
      </c>
      <c r="P52" s="76">
        <v>50</v>
      </c>
      <c r="Q52" s="76"/>
      <c r="R52" s="76"/>
      <c r="S52" s="127"/>
    </row>
    <row r="53" s="100" customFormat="1" ht="34.5" customHeight="1" spans="1:19">
      <c r="A53" s="76">
        <v>13</v>
      </c>
      <c r="B53" s="79" t="s">
        <v>64</v>
      </c>
      <c r="C53" s="105">
        <f t="shared" si="8"/>
        <v>20</v>
      </c>
      <c r="D53" s="105">
        <f t="shared" si="9"/>
        <v>16912.1</v>
      </c>
      <c r="E53" s="78">
        <v>4</v>
      </c>
      <c r="F53" s="78">
        <v>7213.2</v>
      </c>
      <c r="G53" s="78">
        <v>10</v>
      </c>
      <c r="H53" s="78">
        <v>5595</v>
      </c>
      <c r="I53" s="78"/>
      <c r="J53" s="78"/>
      <c r="K53" s="78">
        <v>4</v>
      </c>
      <c r="L53" s="78">
        <v>3965</v>
      </c>
      <c r="M53" s="76"/>
      <c r="N53" s="76"/>
      <c r="O53" s="76">
        <v>1</v>
      </c>
      <c r="P53" s="76">
        <v>120</v>
      </c>
      <c r="Q53" s="78">
        <v>1</v>
      </c>
      <c r="R53" s="78">
        <v>18.9</v>
      </c>
      <c r="S53" s="127"/>
    </row>
    <row r="54" s="100" customFormat="1" ht="34.5" customHeight="1" spans="1:19">
      <c r="A54" s="76">
        <v>14</v>
      </c>
      <c r="B54" s="76" t="s">
        <v>65</v>
      </c>
      <c r="C54" s="105">
        <f t="shared" si="8"/>
        <v>0</v>
      </c>
      <c r="D54" s="105">
        <f t="shared" si="9"/>
        <v>0</v>
      </c>
      <c r="E54" s="78"/>
      <c r="F54" s="78"/>
      <c r="G54" s="78"/>
      <c r="H54" s="78"/>
      <c r="I54" s="78"/>
      <c r="J54" s="78"/>
      <c r="K54" s="78"/>
      <c r="L54" s="78"/>
      <c r="M54" s="76"/>
      <c r="N54" s="76"/>
      <c r="O54" s="76"/>
      <c r="P54" s="76"/>
      <c r="Q54" s="78"/>
      <c r="R54" s="78"/>
      <c r="S54" s="127"/>
    </row>
    <row r="55" s="95" customFormat="1" ht="34.5" customHeight="1" spans="1:19">
      <c r="A55" s="70" t="s">
        <v>66</v>
      </c>
      <c r="B55" s="70"/>
      <c r="C55" s="75">
        <f>SUM(C56:C63)</f>
        <v>281</v>
      </c>
      <c r="D55" s="75">
        <f>SUM(D56:D63)</f>
        <v>237152.47</v>
      </c>
      <c r="E55" s="75">
        <f t="shared" ref="E55:R55" si="10">SUM(E56:E63)</f>
        <v>113</v>
      </c>
      <c r="F55" s="75">
        <f t="shared" si="10"/>
        <v>104582</v>
      </c>
      <c r="G55" s="75">
        <f t="shared" si="10"/>
        <v>59</v>
      </c>
      <c r="H55" s="75">
        <f t="shared" si="10"/>
        <v>26678.68</v>
      </c>
      <c r="I55" s="75">
        <f t="shared" si="10"/>
        <v>35</v>
      </c>
      <c r="J55" s="75">
        <f t="shared" si="10"/>
        <v>39602.66</v>
      </c>
      <c r="K55" s="75">
        <f t="shared" si="10"/>
        <v>61</v>
      </c>
      <c r="L55" s="75">
        <f t="shared" si="10"/>
        <v>63818.54</v>
      </c>
      <c r="M55" s="75">
        <f t="shared" si="10"/>
        <v>2</v>
      </c>
      <c r="N55" s="75">
        <f t="shared" si="10"/>
        <v>140</v>
      </c>
      <c r="O55" s="75">
        <f t="shared" si="10"/>
        <v>7</v>
      </c>
      <c r="P55" s="75">
        <f t="shared" si="10"/>
        <v>2319.59</v>
      </c>
      <c r="Q55" s="75">
        <f t="shared" si="10"/>
        <v>4</v>
      </c>
      <c r="R55" s="75">
        <f t="shared" si="10"/>
        <v>11</v>
      </c>
      <c r="S55" s="70"/>
    </row>
    <row r="56" s="96" customFormat="1" ht="34.5" customHeight="1" spans="1:19">
      <c r="A56" s="71">
        <v>1</v>
      </c>
      <c r="B56" s="72" t="s">
        <v>67</v>
      </c>
      <c r="C56" s="105">
        <f t="shared" ref="C56:C63" si="11">E56+G56+I56+K56+M56+O56+Q56</f>
        <v>4</v>
      </c>
      <c r="D56" s="105">
        <f t="shared" ref="D56:D63" si="12">F56+H56+J56+L56+N56+P56+R56</f>
        <v>2530</v>
      </c>
      <c r="E56" s="72">
        <v>4</v>
      </c>
      <c r="F56" s="72">
        <v>2530</v>
      </c>
      <c r="G56" s="72"/>
      <c r="H56" s="72"/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67"/>
    </row>
    <row r="57" s="96" customFormat="1" ht="34.5" customHeight="1" spans="1:19">
      <c r="A57" s="71">
        <v>2</v>
      </c>
      <c r="B57" s="72" t="s">
        <v>68</v>
      </c>
      <c r="C57" s="105">
        <f t="shared" si="11"/>
        <v>38</v>
      </c>
      <c r="D57" s="105">
        <f t="shared" si="12"/>
        <v>30364.84</v>
      </c>
      <c r="E57" s="72">
        <v>14</v>
      </c>
      <c r="F57" s="72">
        <v>11964.2</v>
      </c>
      <c r="G57" s="72">
        <v>7</v>
      </c>
      <c r="H57" s="72">
        <v>3370</v>
      </c>
      <c r="I57" s="72">
        <v>6</v>
      </c>
      <c r="J57" s="72">
        <v>4768.64</v>
      </c>
      <c r="K57" s="72">
        <v>8</v>
      </c>
      <c r="L57" s="72">
        <v>9780</v>
      </c>
      <c r="M57" s="72">
        <v>1</v>
      </c>
      <c r="N57" s="72">
        <v>80</v>
      </c>
      <c r="O57" s="72">
        <v>1</v>
      </c>
      <c r="P57" s="72">
        <v>400</v>
      </c>
      <c r="Q57" s="72">
        <v>1</v>
      </c>
      <c r="R57" s="72">
        <v>2</v>
      </c>
      <c r="S57" s="67"/>
    </row>
    <row r="58" s="96" customFormat="1" ht="34.5" customHeight="1" spans="1:19">
      <c r="A58" s="71">
        <v>3</v>
      </c>
      <c r="B58" s="72" t="s">
        <v>69</v>
      </c>
      <c r="C58" s="105">
        <f t="shared" si="11"/>
        <v>47</v>
      </c>
      <c r="D58" s="105">
        <f t="shared" si="12"/>
        <v>43211.07</v>
      </c>
      <c r="E58" s="72">
        <v>7</v>
      </c>
      <c r="F58" s="72">
        <v>6384.23</v>
      </c>
      <c r="G58" s="72">
        <v>8</v>
      </c>
      <c r="H58" s="72">
        <v>3386</v>
      </c>
      <c r="I58" s="72">
        <v>18</v>
      </c>
      <c r="J58" s="72">
        <v>19743.02</v>
      </c>
      <c r="K58" s="72">
        <v>12</v>
      </c>
      <c r="L58" s="72">
        <v>13477.06</v>
      </c>
      <c r="M58" s="72"/>
      <c r="N58" s="72"/>
      <c r="O58" s="72">
        <v>1</v>
      </c>
      <c r="P58" s="72">
        <v>217.76</v>
      </c>
      <c r="Q58" s="106">
        <v>1</v>
      </c>
      <c r="R58" s="106">
        <v>3</v>
      </c>
      <c r="S58" s="67"/>
    </row>
    <row r="59" s="96" customFormat="1" ht="34.5" customHeight="1" spans="1:19">
      <c r="A59" s="71">
        <v>4</v>
      </c>
      <c r="B59" s="77" t="s">
        <v>70</v>
      </c>
      <c r="C59" s="105">
        <f t="shared" si="11"/>
        <v>46</v>
      </c>
      <c r="D59" s="105">
        <f t="shared" si="12"/>
        <v>49423.12</v>
      </c>
      <c r="E59" s="72">
        <v>30</v>
      </c>
      <c r="F59" s="72">
        <v>35982.03</v>
      </c>
      <c r="G59" s="72">
        <v>9</v>
      </c>
      <c r="H59" s="72">
        <v>5199</v>
      </c>
      <c r="I59" s="72">
        <v>6</v>
      </c>
      <c r="J59" s="72">
        <v>7700</v>
      </c>
      <c r="K59" s="72"/>
      <c r="L59" s="72"/>
      <c r="M59" s="72"/>
      <c r="N59" s="72"/>
      <c r="O59" s="72">
        <v>1</v>
      </c>
      <c r="P59" s="72">
        <v>542.09</v>
      </c>
      <c r="Q59" s="106"/>
      <c r="R59" s="106"/>
      <c r="S59" s="67"/>
    </row>
    <row r="60" s="96" customFormat="1" ht="34.5" customHeight="1" spans="1:19">
      <c r="A60" s="71">
        <v>5</v>
      </c>
      <c r="B60" s="77" t="s">
        <v>71</v>
      </c>
      <c r="C60" s="105">
        <f t="shared" si="11"/>
        <v>25</v>
      </c>
      <c r="D60" s="105">
        <f t="shared" si="12"/>
        <v>32125.05</v>
      </c>
      <c r="E60" s="72">
        <v>10</v>
      </c>
      <c r="F60" s="72">
        <v>9323.76</v>
      </c>
      <c r="G60" s="72">
        <v>3</v>
      </c>
      <c r="H60" s="72">
        <v>1499</v>
      </c>
      <c r="I60" s="72">
        <v>1</v>
      </c>
      <c r="J60" s="72">
        <v>2500</v>
      </c>
      <c r="K60" s="72">
        <v>8</v>
      </c>
      <c r="L60" s="72">
        <v>18435.53</v>
      </c>
      <c r="M60" s="72">
        <v>1</v>
      </c>
      <c r="N60" s="72">
        <v>60</v>
      </c>
      <c r="O60" s="72">
        <v>1</v>
      </c>
      <c r="P60" s="72">
        <v>301.76</v>
      </c>
      <c r="Q60" s="106">
        <v>1</v>
      </c>
      <c r="R60" s="106">
        <v>5</v>
      </c>
      <c r="S60" s="67"/>
    </row>
    <row r="61" s="96" customFormat="1" ht="34.5" customHeight="1" spans="1:19">
      <c r="A61" s="71">
        <v>6</v>
      </c>
      <c r="B61" s="72" t="s">
        <v>72</v>
      </c>
      <c r="C61" s="105">
        <f t="shared" si="11"/>
        <v>39</v>
      </c>
      <c r="D61" s="105">
        <f t="shared" si="12"/>
        <v>33902.2</v>
      </c>
      <c r="E61" s="72">
        <v>11</v>
      </c>
      <c r="F61" s="72">
        <v>9881</v>
      </c>
      <c r="G61" s="72">
        <v>9</v>
      </c>
      <c r="H61" s="72">
        <v>6101.58</v>
      </c>
      <c r="I61" s="72">
        <v>2</v>
      </c>
      <c r="J61" s="72">
        <v>2800</v>
      </c>
      <c r="K61" s="72">
        <v>15</v>
      </c>
      <c r="L61" s="72">
        <v>15086.62</v>
      </c>
      <c r="M61" s="72"/>
      <c r="N61" s="72"/>
      <c r="O61" s="72">
        <v>1</v>
      </c>
      <c r="P61" s="72">
        <v>32</v>
      </c>
      <c r="Q61" s="106">
        <v>1</v>
      </c>
      <c r="R61" s="106">
        <v>1</v>
      </c>
      <c r="S61" s="67"/>
    </row>
    <row r="62" s="96" customFormat="1" ht="34.5" customHeight="1" spans="1:19">
      <c r="A62" s="71">
        <v>7</v>
      </c>
      <c r="B62" s="77" t="s">
        <v>73</v>
      </c>
      <c r="C62" s="105">
        <f t="shared" si="11"/>
        <v>52</v>
      </c>
      <c r="D62" s="105">
        <f t="shared" si="12"/>
        <v>21784.43</v>
      </c>
      <c r="E62" s="72">
        <v>17</v>
      </c>
      <c r="F62" s="72">
        <v>9804</v>
      </c>
      <c r="G62" s="72">
        <v>21</v>
      </c>
      <c r="H62" s="72">
        <v>6288</v>
      </c>
      <c r="I62" s="72">
        <v>1</v>
      </c>
      <c r="J62" s="72">
        <v>420</v>
      </c>
      <c r="K62" s="72">
        <v>12</v>
      </c>
      <c r="L62" s="72">
        <v>4738.23</v>
      </c>
      <c r="M62" s="72"/>
      <c r="N62" s="72"/>
      <c r="O62" s="72">
        <v>1</v>
      </c>
      <c r="P62" s="72">
        <v>534.2</v>
      </c>
      <c r="Q62" s="106"/>
      <c r="R62" s="106"/>
      <c r="S62" s="67"/>
    </row>
    <row r="63" s="96" customFormat="1" ht="34.5" customHeight="1" spans="1:19">
      <c r="A63" s="71">
        <v>8</v>
      </c>
      <c r="B63" s="77" t="s">
        <v>74</v>
      </c>
      <c r="C63" s="105">
        <f t="shared" si="11"/>
        <v>30</v>
      </c>
      <c r="D63" s="105">
        <f t="shared" si="12"/>
        <v>23811.76</v>
      </c>
      <c r="E63" s="72">
        <v>20</v>
      </c>
      <c r="F63" s="72">
        <v>18712.78</v>
      </c>
      <c r="G63" s="72">
        <v>2</v>
      </c>
      <c r="H63" s="72">
        <v>835.1</v>
      </c>
      <c r="I63" s="72">
        <v>1</v>
      </c>
      <c r="J63" s="72">
        <v>1671</v>
      </c>
      <c r="K63" s="72">
        <v>6</v>
      </c>
      <c r="L63" s="72">
        <v>2301.1</v>
      </c>
      <c r="M63" s="72"/>
      <c r="N63" s="72"/>
      <c r="O63" s="72">
        <v>1</v>
      </c>
      <c r="P63" s="72">
        <v>291.78</v>
      </c>
      <c r="Q63" s="106"/>
      <c r="R63" s="106"/>
      <c r="S63" s="67"/>
    </row>
    <row r="64" s="97" customFormat="1" ht="34.5" customHeight="1" spans="1:19">
      <c r="A64" s="70" t="s">
        <v>75</v>
      </c>
      <c r="B64" s="70"/>
      <c r="C64" s="104">
        <f>SUM(C65:C76)</f>
        <v>314</v>
      </c>
      <c r="D64" s="104">
        <f>SUM(D65:D76)</f>
        <v>255028.37</v>
      </c>
      <c r="E64" s="104">
        <f t="shared" ref="E64:R64" si="13">SUM(E65:E76)</f>
        <v>100</v>
      </c>
      <c r="F64" s="104">
        <f t="shared" si="13"/>
        <v>86401.63</v>
      </c>
      <c r="G64" s="104">
        <f t="shared" si="13"/>
        <v>134</v>
      </c>
      <c r="H64" s="104">
        <f t="shared" si="13"/>
        <v>58524.15</v>
      </c>
      <c r="I64" s="104">
        <f t="shared" si="13"/>
        <v>36</v>
      </c>
      <c r="J64" s="104">
        <f t="shared" si="13"/>
        <v>88832.83</v>
      </c>
      <c r="K64" s="104">
        <f t="shared" si="13"/>
        <v>18</v>
      </c>
      <c r="L64" s="104">
        <f t="shared" si="13"/>
        <v>10626.3</v>
      </c>
      <c r="M64" s="104">
        <f t="shared" si="13"/>
        <v>3</v>
      </c>
      <c r="N64" s="104">
        <f t="shared" si="13"/>
        <v>268</v>
      </c>
      <c r="O64" s="104">
        <f t="shared" si="13"/>
        <v>13</v>
      </c>
      <c r="P64" s="104">
        <f t="shared" si="13"/>
        <v>9554.76</v>
      </c>
      <c r="Q64" s="104">
        <f t="shared" si="13"/>
        <v>10</v>
      </c>
      <c r="R64" s="104">
        <f t="shared" si="13"/>
        <v>820.7</v>
      </c>
      <c r="S64" s="128"/>
    </row>
    <row r="65" s="99" customFormat="1" ht="34.5" customHeight="1" spans="1:19">
      <c r="A65" s="72">
        <v>1</v>
      </c>
      <c r="B65" s="72" t="s">
        <v>21</v>
      </c>
      <c r="C65" s="105">
        <f t="shared" ref="C65:C76" si="14">E65+G65+I65+K65+M65+O65+Q65</f>
        <v>0</v>
      </c>
      <c r="D65" s="105">
        <f t="shared" ref="D65:D76" si="15">F65+H65+J65+L65+N65+P65+R65</f>
        <v>0</v>
      </c>
      <c r="E65" s="72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71"/>
    </row>
    <row r="66" s="99" customFormat="1" ht="34.5" customHeight="1" spans="1:19">
      <c r="A66" s="72">
        <v>2</v>
      </c>
      <c r="B66" s="72" t="s">
        <v>76</v>
      </c>
      <c r="C66" s="105">
        <f t="shared" si="14"/>
        <v>32</v>
      </c>
      <c r="D66" s="105">
        <f t="shared" si="15"/>
        <v>23789.61</v>
      </c>
      <c r="E66" s="72">
        <v>8</v>
      </c>
      <c r="F66" s="72">
        <v>6429</v>
      </c>
      <c r="G66" s="72">
        <v>12</v>
      </c>
      <c r="H66" s="72">
        <v>3994.78</v>
      </c>
      <c r="I66" s="72">
        <v>3</v>
      </c>
      <c r="J66" s="72">
        <v>9835.6</v>
      </c>
      <c r="K66" s="72">
        <v>5</v>
      </c>
      <c r="L66" s="72">
        <v>2850</v>
      </c>
      <c r="M66" s="72">
        <v>1</v>
      </c>
      <c r="N66" s="72">
        <v>18</v>
      </c>
      <c r="O66" s="72">
        <v>2</v>
      </c>
      <c r="P66" s="72">
        <v>659.23</v>
      </c>
      <c r="Q66" s="72">
        <v>1</v>
      </c>
      <c r="R66" s="72">
        <v>3</v>
      </c>
      <c r="S66" s="71"/>
    </row>
    <row r="67" s="99" customFormat="1" ht="34.5" customHeight="1" spans="1:19">
      <c r="A67" s="72">
        <v>3</v>
      </c>
      <c r="B67" s="72" t="s">
        <v>77</v>
      </c>
      <c r="C67" s="105">
        <f t="shared" si="14"/>
        <v>17</v>
      </c>
      <c r="D67" s="105">
        <f t="shared" si="15"/>
        <v>24497.41</v>
      </c>
      <c r="E67" s="72">
        <v>3</v>
      </c>
      <c r="F67" s="72">
        <v>4000</v>
      </c>
      <c r="G67" s="72">
        <v>9</v>
      </c>
      <c r="H67" s="72">
        <v>6852.41</v>
      </c>
      <c r="I67" s="72">
        <v>4</v>
      </c>
      <c r="J67" s="72">
        <v>12645</v>
      </c>
      <c r="K67" s="72"/>
      <c r="L67" s="72"/>
      <c r="M67" s="72"/>
      <c r="N67" s="72"/>
      <c r="O67" s="72">
        <v>1</v>
      </c>
      <c r="P67" s="72">
        <v>1000</v>
      </c>
      <c r="Q67" s="72"/>
      <c r="R67" s="72"/>
      <c r="S67" s="71"/>
    </row>
    <row r="68" s="99" customFormat="1" ht="34.5" customHeight="1" spans="1:19">
      <c r="A68" s="72">
        <v>4</v>
      </c>
      <c r="B68" s="72" t="s">
        <v>78</v>
      </c>
      <c r="C68" s="105">
        <f t="shared" si="14"/>
        <v>21</v>
      </c>
      <c r="D68" s="105">
        <f t="shared" si="15"/>
        <v>14927.73</v>
      </c>
      <c r="E68" s="72">
        <v>4</v>
      </c>
      <c r="F68" s="72">
        <v>3525</v>
      </c>
      <c r="G68" s="72">
        <v>11</v>
      </c>
      <c r="H68" s="72">
        <v>5165.87</v>
      </c>
      <c r="I68" s="72">
        <v>3</v>
      </c>
      <c r="J68" s="72">
        <v>5100</v>
      </c>
      <c r="K68" s="72"/>
      <c r="L68" s="72"/>
      <c r="M68" s="72"/>
      <c r="N68" s="72"/>
      <c r="O68" s="72">
        <v>1</v>
      </c>
      <c r="P68" s="72">
        <v>857.61</v>
      </c>
      <c r="Q68" s="72">
        <v>2</v>
      </c>
      <c r="R68" s="72">
        <v>279.25</v>
      </c>
      <c r="S68" s="71"/>
    </row>
    <row r="69" s="99" customFormat="1" ht="34.5" customHeight="1" spans="1:19">
      <c r="A69" s="72">
        <v>5</v>
      </c>
      <c r="B69" s="72" t="s">
        <v>79</v>
      </c>
      <c r="C69" s="105">
        <f t="shared" si="14"/>
        <v>34</v>
      </c>
      <c r="D69" s="105">
        <f t="shared" si="15"/>
        <v>20232.31</v>
      </c>
      <c r="E69" s="72">
        <v>11</v>
      </c>
      <c r="F69" s="72">
        <v>9140.4</v>
      </c>
      <c r="G69" s="72">
        <v>17</v>
      </c>
      <c r="H69" s="72">
        <v>5175.91</v>
      </c>
      <c r="I69" s="72">
        <v>3</v>
      </c>
      <c r="J69" s="72">
        <v>4901</v>
      </c>
      <c r="K69" s="72">
        <v>1</v>
      </c>
      <c r="L69" s="72">
        <v>385</v>
      </c>
      <c r="M69" s="72"/>
      <c r="N69" s="72"/>
      <c r="O69" s="72">
        <v>1</v>
      </c>
      <c r="P69" s="72">
        <v>600</v>
      </c>
      <c r="Q69" s="72">
        <v>1</v>
      </c>
      <c r="R69" s="72">
        <v>30</v>
      </c>
      <c r="S69" s="71"/>
    </row>
    <row r="70" s="99" customFormat="1" ht="34.5" customHeight="1" spans="1:19">
      <c r="A70" s="72">
        <v>6</v>
      </c>
      <c r="B70" s="72" t="s">
        <v>80</v>
      </c>
      <c r="C70" s="105">
        <f t="shared" si="14"/>
        <v>39</v>
      </c>
      <c r="D70" s="105">
        <f t="shared" si="15"/>
        <v>29185.92</v>
      </c>
      <c r="E70" s="72">
        <v>6</v>
      </c>
      <c r="F70" s="72">
        <v>4795</v>
      </c>
      <c r="G70" s="72">
        <v>27</v>
      </c>
      <c r="H70" s="72">
        <v>12698.6</v>
      </c>
      <c r="I70" s="72">
        <v>2</v>
      </c>
      <c r="J70" s="72">
        <v>6196</v>
      </c>
      <c r="K70" s="72">
        <v>2</v>
      </c>
      <c r="L70" s="72">
        <v>3451</v>
      </c>
      <c r="M70" s="72"/>
      <c r="N70" s="72"/>
      <c r="O70" s="72">
        <v>1</v>
      </c>
      <c r="P70" s="72">
        <v>1800</v>
      </c>
      <c r="Q70" s="72">
        <v>1</v>
      </c>
      <c r="R70" s="72">
        <v>245.32</v>
      </c>
      <c r="S70" s="71"/>
    </row>
    <row r="71" s="99" customFormat="1" ht="34.5" customHeight="1" spans="1:19">
      <c r="A71" s="72">
        <v>7</v>
      </c>
      <c r="B71" s="72" t="s">
        <v>81</v>
      </c>
      <c r="C71" s="105">
        <f t="shared" si="14"/>
        <v>25</v>
      </c>
      <c r="D71" s="105">
        <f t="shared" si="15"/>
        <v>27534.44</v>
      </c>
      <c r="E71" s="72">
        <v>9</v>
      </c>
      <c r="F71" s="72">
        <v>12657.98</v>
      </c>
      <c r="G71" s="72">
        <v>9</v>
      </c>
      <c r="H71" s="72">
        <v>4499.12</v>
      </c>
      <c r="I71" s="72">
        <v>4</v>
      </c>
      <c r="J71" s="72">
        <v>9155.8</v>
      </c>
      <c r="K71" s="72">
        <v>1</v>
      </c>
      <c r="L71" s="72">
        <v>837.32</v>
      </c>
      <c r="M71" s="72"/>
      <c r="N71" s="72"/>
      <c r="O71" s="72">
        <v>1</v>
      </c>
      <c r="P71" s="72">
        <v>383.32</v>
      </c>
      <c r="Q71" s="72">
        <v>1</v>
      </c>
      <c r="R71" s="72">
        <v>0.9</v>
      </c>
      <c r="S71" s="71"/>
    </row>
    <row r="72" s="99" customFormat="1" ht="34.5" customHeight="1" spans="1:19">
      <c r="A72" s="72">
        <v>8</v>
      </c>
      <c r="B72" s="72" t="s">
        <v>82</v>
      </c>
      <c r="C72" s="105">
        <f t="shared" si="14"/>
        <v>26</v>
      </c>
      <c r="D72" s="105">
        <f t="shared" si="15"/>
        <v>21553.01</v>
      </c>
      <c r="E72" s="72">
        <v>9</v>
      </c>
      <c r="F72" s="72">
        <v>7350</v>
      </c>
      <c r="G72" s="72">
        <v>8</v>
      </c>
      <c r="H72" s="72">
        <v>2553.01</v>
      </c>
      <c r="I72" s="72">
        <v>4</v>
      </c>
      <c r="J72" s="72">
        <v>10000</v>
      </c>
      <c r="K72" s="72">
        <v>1</v>
      </c>
      <c r="L72" s="72">
        <v>350</v>
      </c>
      <c r="M72" s="72">
        <v>1</v>
      </c>
      <c r="N72" s="72">
        <v>100</v>
      </c>
      <c r="O72" s="72">
        <v>1</v>
      </c>
      <c r="P72" s="72">
        <v>1000</v>
      </c>
      <c r="Q72" s="72">
        <v>2</v>
      </c>
      <c r="R72" s="72">
        <v>200</v>
      </c>
      <c r="S72" s="71"/>
    </row>
    <row r="73" s="99" customFormat="1" ht="34.5" customHeight="1" spans="1:19">
      <c r="A73" s="72">
        <v>9</v>
      </c>
      <c r="B73" s="72" t="s">
        <v>83</v>
      </c>
      <c r="C73" s="105">
        <f t="shared" si="14"/>
        <v>43</v>
      </c>
      <c r="D73" s="105">
        <f t="shared" si="15"/>
        <v>23513.58</v>
      </c>
      <c r="E73" s="72">
        <v>15</v>
      </c>
      <c r="F73" s="72">
        <v>9169.2</v>
      </c>
      <c r="G73" s="72">
        <v>18</v>
      </c>
      <c r="H73" s="72">
        <v>3725</v>
      </c>
      <c r="I73" s="72">
        <v>3</v>
      </c>
      <c r="J73" s="72">
        <v>7814.17</v>
      </c>
      <c r="K73" s="72">
        <v>5</v>
      </c>
      <c r="L73" s="72">
        <v>1792.98</v>
      </c>
      <c r="M73" s="72"/>
      <c r="N73" s="72"/>
      <c r="O73" s="72">
        <v>1</v>
      </c>
      <c r="P73" s="72">
        <v>1000</v>
      </c>
      <c r="Q73" s="72">
        <v>1</v>
      </c>
      <c r="R73" s="72">
        <v>12.23</v>
      </c>
      <c r="S73" s="71"/>
    </row>
    <row r="74" s="99" customFormat="1" ht="34.5" customHeight="1" spans="1:19">
      <c r="A74" s="72">
        <v>10</v>
      </c>
      <c r="B74" s="72" t="s">
        <v>84</v>
      </c>
      <c r="C74" s="105">
        <f t="shared" si="14"/>
        <v>18</v>
      </c>
      <c r="D74" s="105">
        <f t="shared" si="15"/>
        <v>16759</v>
      </c>
      <c r="E74" s="72">
        <v>10</v>
      </c>
      <c r="F74" s="72">
        <v>9390</v>
      </c>
      <c r="G74" s="72">
        <v>1</v>
      </c>
      <c r="H74" s="72">
        <v>1190</v>
      </c>
      <c r="I74" s="72">
        <v>3</v>
      </c>
      <c r="J74" s="72">
        <v>4792</v>
      </c>
      <c r="K74" s="72">
        <v>3</v>
      </c>
      <c r="L74" s="72">
        <v>960</v>
      </c>
      <c r="M74" s="72"/>
      <c r="N74" s="72"/>
      <c r="O74" s="72">
        <v>1</v>
      </c>
      <c r="P74" s="72">
        <v>427</v>
      </c>
      <c r="Q74" s="72"/>
      <c r="R74" s="72"/>
      <c r="S74" s="71"/>
    </row>
    <row r="75" s="99" customFormat="1" ht="34.5" customHeight="1" spans="1:19">
      <c r="A75" s="72">
        <v>11</v>
      </c>
      <c r="B75" s="72" t="s">
        <v>85</v>
      </c>
      <c r="C75" s="105">
        <f t="shared" si="14"/>
        <v>34</v>
      </c>
      <c r="D75" s="105">
        <f t="shared" si="15"/>
        <v>24390.11</v>
      </c>
      <c r="E75" s="112">
        <v>17</v>
      </c>
      <c r="F75" s="112">
        <v>11035.05</v>
      </c>
      <c r="G75" s="112">
        <v>10</v>
      </c>
      <c r="H75" s="112">
        <v>5851.8</v>
      </c>
      <c r="I75" s="112">
        <v>4</v>
      </c>
      <c r="J75" s="112">
        <v>6803.26</v>
      </c>
      <c r="K75" s="112"/>
      <c r="L75" s="112"/>
      <c r="M75" s="112">
        <v>1</v>
      </c>
      <c r="N75" s="112">
        <v>150</v>
      </c>
      <c r="O75" s="112">
        <v>1</v>
      </c>
      <c r="P75" s="112">
        <v>500</v>
      </c>
      <c r="Q75" s="112">
        <v>1</v>
      </c>
      <c r="R75" s="112">
        <v>50</v>
      </c>
      <c r="S75" s="71"/>
    </row>
    <row r="76" s="99" customFormat="1" ht="34.5" customHeight="1" spans="1:19">
      <c r="A76" s="72">
        <v>12</v>
      </c>
      <c r="B76" s="72" t="s">
        <v>86</v>
      </c>
      <c r="C76" s="105">
        <f t="shared" si="14"/>
        <v>25</v>
      </c>
      <c r="D76" s="105">
        <f t="shared" si="15"/>
        <v>28645.25</v>
      </c>
      <c r="E76" s="72">
        <v>8</v>
      </c>
      <c r="F76" s="72">
        <v>8910</v>
      </c>
      <c r="G76" s="72">
        <v>12</v>
      </c>
      <c r="H76" s="72">
        <v>6817.65</v>
      </c>
      <c r="I76" s="72">
        <v>3</v>
      </c>
      <c r="J76" s="72">
        <v>11590</v>
      </c>
      <c r="K76" s="72"/>
      <c r="L76" s="72"/>
      <c r="M76" s="72"/>
      <c r="N76" s="72"/>
      <c r="O76" s="72">
        <v>2</v>
      </c>
      <c r="P76" s="72">
        <v>1327.6</v>
      </c>
      <c r="Q76" s="72"/>
      <c r="R76" s="72"/>
      <c r="S76" s="71"/>
    </row>
    <row r="77" s="95" customFormat="1" ht="34.5" customHeight="1" spans="1:19">
      <c r="A77" s="70" t="s">
        <v>87</v>
      </c>
      <c r="B77" s="70"/>
      <c r="C77" s="104">
        <f>SUM(C78:C89)</f>
        <v>272</v>
      </c>
      <c r="D77" s="104">
        <f>SUM(D78:D89)</f>
        <v>252894.06</v>
      </c>
      <c r="E77" s="104">
        <f t="shared" ref="E77:R77" si="16">SUM(E78:E89)</f>
        <v>61</v>
      </c>
      <c r="F77" s="104">
        <f t="shared" si="16"/>
        <v>51866.65</v>
      </c>
      <c r="G77" s="104">
        <f t="shared" si="16"/>
        <v>104</v>
      </c>
      <c r="H77" s="104">
        <f t="shared" si="16"/>
        <v>78023.17</v>
      </c>
      <c r="I77" s="104">
        <f t="shared" si="16"/>
        <v>12</v>
      </c>
      <c r="J77" s="104">
        <f t="shared" si="16"/>
        <v>26246.18</v>
      </c>
      <c r="K77" s="104">
        <f t="shared" si="16"/>
        <v>64</v>
      </c>
      <c r="L77" s="104">
        <f t="shared" si="16"/>
        <v>91145.66</v>
      </c>
      <c r="M77" s="104">
        <f t="shared" si="16"/>
        <v>13</v>
      </c>
      <c r="N77" s="104">
        <f t="shared" si="16"/>
        <v>1961.6</v>
      </c>
      <c r="O77" s="104">
        <f t="shared" si="16"/>
        <v>11</v>
      </c>
      <c r="P77" s="104">
        <f t="shared" si="16"/>
        <v>2829.8</v>
      </c>
      <c r="Q77" s="104">
        <f t="shared" si="16"/>
        <v>7</v>
      </c>
      <c r="R77" s="104">
        <f t="shared" si="16"/>
        <v>821</v>
      </c>
      <c r="S77" s="70"/>
    </row>
    <row r="78" s="100" customFormat="1" ht="34.5" customHeight="1" spans="1:19">
      <c r="A78" s="72">
        <v>1</v>
      </c>
      <c r="B78" s="72" t="s">
        <v>21</v>
      </c>
      <c r="C78" s="105">
        <f t="shared" ref="C78:C89" si="17">E78+G78+I78+K78+M78+O78+Q78</f>
        <v>0</v>
      </c>
      <c r="D78" s="105">
        <f t="shared" ref="D78:D89" si="18">F78+H78+J78+L78+N78+P78+R78</f>
        <v>0</v>
      </c>
      <c r="E78" s="105"/>
      <c r="F78" s="105"/>
      <c r="G78" s="105"/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27"/>
    </row>
    <row r="79" s="100" customFormat="1" ht="34.5" customHeight="1" spans="1:19">
      <c r="A79" s="72">
        <v>2</v>
      </c>
      <c r="B79" s="72" t="s">
        <v>88</v>
      </c>
      <c r="C79" s="105">
        <f t="shared" si="17"/>
        <v>26</v>
      </c>
      <c r="D79" s="105">
        <f t="shared" si="18"/>
        <v>19950.18</v>
      </c>
      <c r="E79" s="105">
        <v>7</v>
      </c>
      <c r="F79" s="105">
        <v>5907.5</v>
      </c>
      <c r="G79" s="105">
        <v>11</v>
      </c>
      <c r="H79" s="105">
        <v>6932.08</v>
      </c>
      <c r="I79" s="105">
        <v>1</v>
      </c>
      <c r="J79" s="105">
        <v>1050</v>
      </c>
      <c r="K79" s="105">
        <v>3</v>
      </c>
      <c r="L79" s="105">
        <v>4851</v>
      </c>
      <c r="M79" s="105">
        <v>2</v>
      </c>
      <c r="N79" s="105">
        <v>397.6</v>
      </c>
      <c r="O79" s="105">
        <v>1</v>
      </c>
      <c r="P79" s="105">
        <v>520</v>
      </c>
      <c r="Q79" s="105">
        <v>1</v>
      </c>
      <c r="R79" s="105">
        <v>292</v>
      </c>
      <c r="S79" s="127"/>
    </row>
    <row r="80" s="100" customFormat="1" ht="34.5" customHeight="1" spans="1:19">
      <c r="A80" s="72">
        <v>3</v>
      </c>
      <c r="B80" s="72" t="s">
        <v>89</v>
      </c>
      <c r="C80" s="105">
        <f t="shared" si="17"/>
        <v>29</v>
      </c>
      <c r="D80" s="105">
        <f t="shared" si="18"/>
        <v>22641.22</v>
      </c>
      <c r="E80" s="76">
        <v>10</v>
      </c>
      <c r="F80" s="76">
        <v>9974.25</v>
      </c>
      <c r="G80" s="76">
        <v>15</v>
      </c>
      <c r="H80" s="76">
        <v>9469.91</v>
      </c>
      <c r="I80" s="76">
        <v>1</v>
      </c>
      <c r="J80" s="76">
        <v>2700</v>
      </c>
      <c r="K80" s="72"/>
      <c r="L80" s="72"/>
      <c r="M80" s="76">
        <v>2</v>
      </c>
      <c r="N80" s="76">
        <v>304</v>
      </c>
      <c r="O80" s="76">
        <v>1</v>
      </c>
      <c r="P80" s="76">
        <v>193.06</v>
      </c>
      <c r="Q80" s="106"/>
      <c r="R80" s="106"/>
      <c r="S80" s="127"/>
    </row>
    <row r="81" s="100" customFormat="1" ht="34.5" customHeight="1" spans="1:19">
      <c r="A81" s="72">
        <v>4</v>
      </c>
      <c r="B81" s="72" t="s">
        <v>90</v>
      </c>
      <c r="C81" s="105">
        <f t="shared" si="17"/>
        <v>25</v>
      </c>
      <c r="D81" s="105">
        <f t="shared" si="18"/>
        <v>26253.25</v>
      </c>
      <c r="E81" s="72">
        <v>7</v>
      </c>
      <c r="F81" s="72">
        <v>10335.3</v>
      </c>
      <c r="G81" s="72">
        <v>6</v>
      </c>
      <c r="H81" s="72">
        <v>4451.49</v>
      </c>
      <c r="I81" s="72">
        <v>1</v>
      </c>
      <c r="J81" s="72">
        <v>4000</v>
      </c>
      <c r="K81" s="72">
        <v>6</v>
      </c>
      <c r="L81" s="72">
        <v>6610</v>
      </c>
      <c r="M81" s="72">
        <v>3</v>
      </c>
      <c r="N81" s="72">
        <v>310</v>
      </c>
      <c r="O81" s="72">
        <v>1</v>
      </c>
      <c r="P81" s="72">
        <v>446.46</v>
      </c>
      <c r="Q81" s="106">
        <v>1</v>
      </c>
      <c r="R81" s="106">
        <v>100</v>
      </c>
      <c r="S81" s="127"/>
    </row>
    <row r="82" s="100" customFormat="1" ht="34.5" customHeight="1" spans="1:19">
      <c r="A82" s="72">
        <v>5</v>
      </c>
      <c r="B82" s="72" t="s">
        <v>91</v>
      </c>
      <c r="C82" s="105">
        <f t="shared" si="17"/>
        <v>34</v>
      </c>
      <c r="D82" s="105">
        <f t="shared" si="18"/>
        <v>29268.12</v>
      </c>
      <c r="E82" s="76">
        <v>5</v>
      </c>
      <c r="F82" s="76">
        <v>5527.6</v>
      </c>
      <c r="G82" s="76">
        <v>20</v>
      </c>
      <c r="H82" s="76">
        <v>10034.32</v>
      </c>
      <c r="I82" s="76">
        <v>4</v>
      </c>
      <c r="J82" s="76">
        <v>5806.8</v>
      </c>
      <c r="K82" s="76">
        <v>4</v>
      </c>
      <c r="L82" s="76">
        <v>7759.23</v>
      </c>
      <c r="M82" s="76"/>
      <c r="N82" s="76"/>
      <c r="O82" s="76">
        <v>1</v>
      </c>
      <c r="P82" s="76">
        <v>140.17</v>
      </c>
      <c r="Q82" s="76"/>
      <c r="R82" s="76"/>
      <c r="S82" s="127"/>
    </row>
    <row r="83" s="100" customFormat="1" ht="34.5" customHeight="1" spans="1:19">
      <c r="A83" s="72">
        <v>6</v>
      </c>
      <c r="B83" s="72" t="s">
        <v>92</v>
      </c>
      <c r="C83" s="105">
        <f t="shared" si="17"/>
        <v>36</v>
      </c>
      <c r="D83" s="105">
        <f t="shared" si="18"/>
        <v>24209.29</v>
      </c>
      <c r="E83" s="72">
        <v>9</v>
      </c>
      <c r="F83" s="72">
        <v>4938.06</v>
      </c>
      <c r="G83" s="72">
        <v>8</v>
      </c>
      <c r="H83" s="72">
        <v>6573.77</v>
      </c>
      <c r="I83" s="72"/>
      <c r="J83" s="72"/>
      <c r="K83" s="72">
        <v>15</v>
      </c>
      <c r="L83" s="72">
        <v>12231.46</v>
      </c>
      <c r="M83" s="72">
        <v>1</v>
      </c>
      <c r="N83" s="72">
        <v>300</v>
      </c>
      <c r="O83" s="72">
        <v>1</v>
      </c>
      <c r="P83" s="72">
        <v>160</v>
      </c>
      <c r="Q83" s="106">
        <v>2</v>
      </c>
      <c r="R83" s="106">
        <v>6</v>
      </c>
      <c r="S83" s="127"/>
    </row>
    <row r="84" s="100" customFormat="1" ht="34.5" customHeight="1" spans="1:19">
      <c r="A84" s="72">
        <v>7</v>
      </c>
      <c r="B84" s="72" t="s">
        <v>93</v>
      </c>
      <c r="C84" s="105">
        <f t="shared" si="17"/>
        <v>35</v>
      </c>
      <c r="D84" s="105">
        <f t="shared" si="18"/>
        <v>31707.97</v>
      </c>
      <c r="E84" s="72">
        <v>3</v>
      </c>
      <c r="F84" s="106">
        <v>1590</v>
      </c>
      <c r="G84" s="72">
        <v>20</v>
      </c>
      <c r="H84" s="106">
        <v>16875</v>
      </c>
      <c r="I84" s="106">
        <v>1</v>
      </c>
      <c r="J84" s="106">
        <v>2700</v>
      </c>
      <c r="K84" s="106">
        <v>8</v>
      </c>
      <c r="L84" s="106">
        <v>9922.97</v>
      </c>
      <c r="M84" s="72">
        <v>1</v>
      </c>
      <c r="N84" s="106">
        <v>200</v>
      </c>
      <c r="O84" s="106">
        <v>1</v>
      </c>
      <c r="P84" s="106">
        <v>320</v>
      </c>
      <c r="Q84" s="106">
        <v>1</v>
      </c>
      <c r="R84" s="106">
        <v>100</v>
      </c>
      <c r="S84" s="127"/>
    </row>
    <row r="85" s="100" customFormat="1" ht="34.5" customHeight="1" spans="1:19">
      <c r="A85" s="72">
        <v>8</v>
      </c>
      <c r="B85" s="72" t="s">
        <v>94</v>
      </c>
      <c r="C85" s="105">
        <f t="shared" si="17"/>
        <v>21</v>
      </c>
      <c r="D85" s="105">
        <f t="shared" si="18"/>
        <v>23057.1</v>
      </c>
      <c r="E85" s="76">
        <v>3</v>
      </c>
      <c r="F85" s="76">
        <v>697.5</v>
      </c>
      <c r="G85" s="76">
        <v>6</v>
      </c>
      <c r="H85" s="76">
        <v>4079.6</v>
      </c>
      <c r="I85" s="76">
        <v>1</v>
      </c>
      <c r="J85" s="76">
        <v>1600</v>
      </c>
      <c r="K85" s="76">
        <v>9</v>
      </c>
      <c r="L85" s="76">
        <v>16230</v>
      </c>
      <c r="M85" s="76">
        <v>1</v>
      </c>
      <c r="N85" s="76">
        <v>100</v>
      </c>
      <c r="O85" s="76">
        <v>1</v>
      </c>
      <c r="P85" s="76">
        <v>350</v>
      </c>
      <c r="Q85" s="106"/>
      <c r="R85" s="106"/>
      <c r="S85" s="127"/>
    </row>
    <row r="86" s="100" customFormat="1" ht="34.5" customHeight="1" spans="1:19">
      <c r="A86" s="72">
        <v>9</v>
      </c>
      <c r="B86" s="67" t="s">
        <v>95</v>
      </c>
      <c r="C86" s="105">
        <f t="shared" si="17"/>
        <v>19</v>
      </c>
      <c r="D86" s="105">
        <f t="shared" si="18"/>
        <v>20164.47</v>
      </c>
      <c r="E86" s="76">
        <v>5</v>
      </c>
      <c r="F86" s="76">
        <v>2778.25</v>
      </c>
      <c r="G86" s="76">
        <v>4</v>
      </c>
      <c r="H86" s="76">
        <v>4771</v>
      </c>
      <c r="I86" s="76">
        <v>1</v>
      </c>
      <c r="J86" s="76">
        <v>1380.49</v>
      </c>
      <c r="K86" s="76">
        <v>7</v>
      </c>
      <c r="L86" s="76">
        <v>10850</v>
      </c>
      <c r="M86" s="76">
        <v>1</v>
      </c>
      <c r="N86" s="76">
        <v>50</v>
      </c>
      <c r="O86" s="76">
        <v>1</v>
      </c>
      <c r="P86" s="76">
        <v>334.73</v>
      </c>
      <c r="Q86" s="106"/>
      <c r="R86" s="106"/>
      <c r="S86" s="127"/>
    </row>
    <row r="87" s="100" customFormat="1" ht="34.5" customHeight="1" spans="1:19">
      <c r="A87" s="72">
        <v>10</v>
      </c>
      <c r="B87" s="72" t="s">
        <v>96</v>
      </c>
      <c r="C87" s="105">
        <f t="shared" si="17"/>
        <v>21</v>
      </c>
      <c r="D87" s="105">
        <f t="shared" si="18"/>
        <v>32860.37</v>
      </c>
      <c r="E87" s="72">
        <v>3</v>
      </c>
      <c r="F87" s="72">
        <v>3155</v>
      </c>
      <c r="G87" s="72">
        <v>8</v>
      </c>
      <c r="H87" s="72">
        <v>10446</v>
      </c>
      <c r="I87" s="72">
        <v>1</v>
      </c>
      <c r="J87" s="72">
        <v>4993.89</v>
      </c>
      <c r="K87" s="72">
        <v>7</v>
      </c>
      <c r="L87" s="72">
        <v>14021</v>
      </c>
      <c r="M87" s="72">
        <v>1</v>
      </c>
      <c r="N87" s="72">
        <v>100</v>
      </c>
      <c r="O87" s="72">
        <v>1</v>
      </c>
      <c r="P87" s="72">
        <v>144.48</v>
      </c>
      <c r="Q87" s="106"/>
      <c r="R87" s="106"/>
      <c r="S87" s="127"/>
    </row>
    <row r="88" s="100" customFormat="1" ht="34.5" customHeight="1" spans="1:19">
      <c r="A88" s="72">
        <v>11</v>
      </c>
      <c r="B88" s="67" t="s">
        <v>97</v>
      </c>
      <c r="C88" s="105">
        <f t="shared" si="17"/>
        <v>19</v>
      </c>
      <c r="D88" s="105">
        <f t="shared" si="18"/>
        <v>19580.11</v>
      </c>
      <c r="E88" s="76">
        <v>5</v>
      </c>
      <c r="F88" s="76">
        <v>4930</v>
      </c>
      <c r="G88" s="76">
        <v>5</v>
      </c>
      <c r="H88" s="76">
        <v>3410</v>
      </c>
      <c r="I88" s="76">
        <v>1</v>
      </c>
      <c r="J88" s="76">
        <v>2015</v>
      </c>
      <c r="K88" s="72">
        <v>5</v>
      </c>
      <c r="L88" s="72">
        <v>8670</v>
      </c>
      <c r="M88" s="72">
        <v>1</v>
      </c>
      <c r="N88" s="72">
        <v>200</v>
      </c>
      <c r="O88" s="72">
        <v>1</v>
      </c>
      <c r="P88" s="72">
        <v>187.11</v>
      </c>
      <c r="Q88" s="76">
        <v>1</v>
      </c>
      <c r="R88" s="106">
        <v>168</v>
      </c>
      <c r="S88" s="127"/>
    </row>
    <row r="89" s="100" customFormat="1" ht="34.5" customHeight="1" spans="1:19">
      <c r="A89" s="72">
        <v>12</v>
      </c>
      <c r="B89" s="72" t="s">
        <v>98</v>
      </c>
      <c r="C89" s="105">
        <f t="shared" si="17"/>
        <v>7</v>
      </c>
      <c r="D89" s="105">
        <f t="shared" si="18"/>
        <v>3201.98</v>
      </c>
      <c r="E89" s="76">
        <v>4</v>
      </c>
      <c r="F89" s="76">
        <v>2033.19</v>
      </c>
      <c r="G89" s="76">
        <v>1</v>
      </c>
      <c r="H89" s="76">
        <v>980</v>
      </c>
      <c r="I89" s="76"/>
      <c r="J89" s="76"/>
      <c r="K89" s="76"/>
      <c r="L89" s="76"/>
      <c r="M89" s="76"/>
      <c r="N89" s="76"/>
      <c r="O89" s="76">
        <v>1</v>
      </c>
      <c r="P89" s="76">
        <v>33.79</v>
      </c>
      <c r="Q89" s="106">
        <v>1</v>
      </c>
      <c r="R89" s="106">
        <v>155</v>
      </c>
      <c r="S89" s="127"/>
    </row>
    <row r="90" s="95" customFormat="1" ht="34.5" customHeight="1" spans="1:19">
      <c r="A90" s="70" t="s">
        <v>99</v>
      </c>
      <c r="B90" s="70"/>
      <c r="C90" s="75">
        <f>SUM(C91:C98)</f>
        <v>232</v>
      </c>
      <c r="D90" s="75">
        <f>SUM(D91:D98)</f>
        <v>172163.17</v>
      </c>
      <c r="E90" s="75">
        <f t="shared" ref="E90:R90" si="19">SUM(E91:E98)</f>
        <v>85</v>
      </c>
      <c r="F90" s="75">
        <f t="shared" si="19"/>
        <v>56462.72</v>
      </c>
      <c r="G90" s="75">
        <f t="shared" si="19"/>
        <v>78</v>
      </c>
      <c r="H90" s="75">
        <f t="shared" si="19"/>
        <v>53351.16</v>
      </c>
      <c r="I90" s="75">
        <f t="shared" si="19"/>
        <v>6</v>
      </c>
      <c r="J90" s="75">
        <f t="shared" si="19"/>
        <v>10134.11</v>
      </c>
      <c r="K90" s="75">
        <f t="shared" si="19"/>
        <v>39</v>
      </c>
      <c r="L90" s="75">
        <f t="shared" si="19"/>
        <v>50026.99</v>
      </c>
      <c r="M90" s="75">
        <f t="shared" si="19"/>
        <v>9</v>
      </c>
      <c r="N90" s="75">
        <f t="shared" si="19"/>
        <v>1467.26</v>
      </c>
      <c r="O90" s="75">
        <f t="shared" si="19"/>
        <v>8</v>
      </c>
      <c r="P90" s="75">
        <f t="shared" si="19"/>
        <v>422.83</v>
      </c>
      <c r="Q90" s="75">
        <f t="shared" si="19"/>
        <v>7</v>
      </c>
      <c r="R90" s="75">
        <f t="shared" si="19"/>
        <v>298.1</v>
      </c>
      <c r="S90" s="70"/>
    </row>
    <row r="91" s="100" customFormat="1" ht="34.5" customHeight="1" spans="1:19">
      <c r="A91" s="72">
        <v>1</v>
      </c>
      <c r="B91" s="72" t="s">
        <v>100</v>
      </c>
      <c r="C91" s="105">
        <f t="shared" ref="C91:C98" si="20">E91+G91+I91+K91+M91+O91+Q91</f>
        <v>0</v>
      </c>
      <c r="D91" s="105">
        <f t="shared" ref="D91:D98" si="21">F91+H91+J91+L91+N91+P91+R91</f>
        <v>0</v>
      </c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127"/>
    </row>
    <row r="92" s="96" customFormat="1" ht="34.5" customHeight="1" spans="1:19">
      <c r="A92" s="71">
        <v>2</v>
      </c>
      <c r="B92" s="77" t="s">
        <v>101</v>
      </c>
      <c r="C92" s="105">
        <f t="shared" si="20"/>
        <v>40</v>
      </c>
      <c r="D92" s="105">
        <f t="shared" si="21"/>
        <v>25465.24</v>
      </c>
      <c r="E92" s="72">
        <v>20</v>
      </c>
      <c r="F92" s="72">
        <v>14383.44</v>
      </c>
      <c r="G92" s="72">
        <v>12</v>
      </c>
      <c r="H92" s="72">
        <v>8985.63</v>
      </c>
      <c r="I92" s="72"/>
      <c r="J92" s="72"/>
      <c r="K92" s="72">
        <v>4</v>
      </c>
      <c r="L92" s="72">
        <v>1740.33</v>
      </c>
      <c r="M92" s="72">
        <v>1</v>
      </c>
      <c r="N92" s="72">
        <v>241.92</v>
      </c>
      <c r="O92" s="72">
        <v>1</v>
      </c>
      <c r="P92" s="72">
        <v>75.82</v>
      </c>
      <c r="Q92" s="72">
        <v>2</v>
      </c>
      <c r="R92" s="72">
        <v>38.1</v>
      </c>
      <c r="S92" s="67"/>
    </row>
    <row r="93" s="96" customFormat="1" ht="34.5" customHeight="1" spans="1:19">
      <c r="A93" s="72">
        <v>3</v>
      </c>
      <c r="B93" s="77" t="s">
        <v>102</v>
      </c>
      <c r="C93" s="105">
        <f t="shared" si="20"/>
        <v>24</v>
      </c>
      <c r="D93" s="105">
        <f t="shared" si="21"/>
        <v>11416.04</v>
      </c>
      <c r="E93" s="72">
        <v>7</v>
      </c>
      <c r="F93" s="72">
        <v>7257.51</v>
      </c>
      <c r="G93" s="72">
        <v>10</v>
      </c>
      <c r="H93" s="72">
        <v>3085.41</v>
      </c>
      <c r="I93" s="72"/>
      <c r="J93" s="72"/>
      <c r="K93" s="72">
        <v>3</v>
      </c>
      <c r="L93" s="72">
        <v>837</v>
      </c>
      <c r="M93" s="106">
        <v>2</v>
      </c>
      <c r="N93" s="106">
        <v>183.24</v>
      </c>
      <c r="O93" s="106">
        <v>1</v>
      </c>
      <c r="P93" s="106">
        <v>2.88</v>
      </c>
      <c r="Q93" s="106">
        <v>1</v>
      </c>
      <c r="R93" s="106">
        <v>50</v>
      </c>
      <c r="S93" s="67"/>
    </row>
    <row r="94" s="96" customFormat="1" ht="34.5" customHeight="1" spans="1:19">
      <c r="A94" s="71">
        <v>4</v>
      </c>
      <c r="B94" s="77" t="s">
        <v>103</v>
      </c>
      <c r="C94" s="105">
        <f t="shared" si="20"/>
        <v>26</v>
      </c>
      <c r="D94" s="105">
        <f t="shared" si="21"/>
        <v>24862.43</v>
      </c>
      <c r="E94" s="72">
        <v>7</v>
      </c>
      <c r="F94" s="72">
        <v>4038</v>
      </c>
      <c r="G94" s="72">
        <v>11</v>
      </c>
      <c r="H94" s="72">
        <v>8423</v>
      </c>
      <c r="I94" s="72">
        <v>3</v>
      </c>
      <c r="J94" s="72">
        <v>7190</v>
      </c>
      <c r="K94" s="72">
        <v>2</v>
      </c>
      <c r="L94" s="72">
        <v>5120</v>
      </c>
      <c r="M94" s="72"/>
      <c r="N94" s="72"/>
      <c r="O94" s="72">
        <v>1</v>
      </c>
      <c r="P94" s="72">
        <v>25.43</v>
      </c>
      <c r="Q94" s="72">
        <v>2</v>
      </c>
      <c r="R94" s="72">
        <v>66</v>
      </c>
      <c r="S94" s="67"/>
    </row>
    <row r="95" s="96" customFormat="1" ht="34.5" customHeight="1" spans="1:19">
      <c r="A95" s="72">
        <v>5</v>
      </c>
      <c r="B95" s="77" t="s">
        <v>104</v>
      </c>
      <c r="C95" s="105">
        <f t="shared" si="20"/>
        <v>38</v>
      </c>
      <c r="D95" s="105">
        <f t="shared" si="21"/>
        <v>35693.73</v>
      </c>
      <c r="E95" s="72">
        <v>4</v>
      </c>
      <c r="F95" s="72">
        <v>6400</v>
      </c>
      <c r="G95" s="72">
        <v>15</v>
      </c>
      <c r="H95" s="72">
        <v>15682.97</v>
      </c>
      <c r="I95" s="72">
        <v>3</v>
      </c>
      <c r="J95" s="72">
        <v>2944.11</v>
      </c>
      <c r="K95" s="72">
        <v>13</v>
      </c>
      <c r="L95" s="72">
        <v>10594.65</v>
      </c>
      <c r="M95" s="72">
        <v>2</v>
      </c>
      <c r="N95" s="72">
        <v>57</v>
      </c>
      <c r="O95" s="72">
        <v>1</v>
      </c>
      <c r="P95" s="72">
        <v>15</v>
      </c>
      <c r="Q95" s="72"/>
      <c r="R95" s="72"/>
      <c r="S95" s="67"/>
    </row>
    <row r="96" s="96" customFormat="1" ht="34.5" customHeight="1" spans="1:19">
      <c r="A96" s="71">
        <v>6</v>
      </c>
      <c r="B96" s="72" t="s">
        <v>105</v>
      </c>
      <c r="C96" s="105">
        <f t="shared" si="20"/>
        <v>49</v>
      </c>
      <c r="D96" s="105">
        <f t="shared" si="21"/>
        <v>35946.63</v>
      </c>
      <c r="E96" s="72">
        <v>23</v>
      </c>
      <c r="F96" s="72">
        <v>11007.74</v>
      </c>
      <c r="G96" s="72">
        <v>13</v>
      </c>
      <c r="H96" s="72">
        <v>5804.89</v>
      </c>
      <c r="I96" s="72"/>
      <c r="J96" s="72"/>
      <c r="K96" s="72">
        <v>9</v>
      </c>
      <c r="L96" s="72">
        <v>18620</v>
      </c>
      <c r="M96" s="72">
        <v>1</v>
      </c>
      <c r="N96" s="72">
        <v>338</v>
      </c>
      <c r="O96" s="72">
        <v>2</v>
      </c>
      <c r="P96" s="72">
        <v>72</v>
      </c>
      <c r="Q96" s="72">
        <v>1</v>
      </c>
      <c r="R96" s="72">
        <v>104</v>
      </c>
      <c r="S96" s="67"/>
    </row>
    <row r="97" s="96" customFormat="1" ht="34.5" customHeight="1" spans="1:19">
      <c r="A97" s="72">
        <v>7</v>
      </c>
      <c r="B97" s="72" t="s">
        <v>106</v>
      </c>
      <c r="C97" s="105">
        <f t="shared" si="20"/>
        <v>37</v>
      </c>
      <c r="D97" s="105">
        <f t="shared" si="21"/>
        <v>26929.98</v>
      </c>
      <c r="E97" s="72">
        <v>15</v>
      </c>
      <c r="F97" s="72">
        <v>8845.02</v>
      </c>
      <c r="G97" s="72">
        <v>14</v>
      </c>
      <c r="H97" s="72">
        <v>7831.26</v>
      </c>
      <c r="I97" s="72"/>
      <c r="J97" s="72"/>
      <c r="K97" s="72">
        <v>4</v>
      </c>
      <c r="L97" s="72">
        <v>9520</v>
      </c>
      <c r="M97" s="72">
        <v>2</v>
      </c>
      <c r="N97" s="72">
        <v>540</v>
      </c>
      <c r="O97" s="72">
        <v>1</v>
      </c>
      <c r="P97" s="72">
        <v>153.7</v>
      </c>
      <c r="Q97" s="72">
        <v>1</v>
      </c>
      <c r="R97" s="72">
        <v>40</v>
      </c>
      <c r="S97" s="67"/>
    </row>
    <row r="98" s="96" customFormat="1" ht="34.5" customHeight="1" spans="1:19">
      <c r="A98" s="71">
        <v>8</v>
      </c>
      <c r="B98" s="72" t="s">
        <v>107</v>
      </c>
      <c r="C98" s="105">
        <f t="shared" si="20"/>
        <v>18</v>
      </c>
      <c r="D98" s="105">
        <f t="shared" si="21"/>
        <v>11849.12</v>
      </c>
      <c r="E98" s="72">
        <v>9</v>
      </c>
      <c r="F98" s="72">
        <v>4531.01</v>
      </c>
      <c r="G98" s="72">
        <v>3</v>
      </c>
      <c r="H98" s="72">
        <v>3538</v>
      </c>
      <c r="I98" s="72"/>
      <c r="J98" s="72"/>
      <c r="K98" s="72">
        <v>4</v>
      </c>
      <c r="L98" s="72">
        <v>3595.01</v>
      </c>
      <c r="M98" s="106">
        <v>1</v>
      </c>
      <c r="N98" s="106">
        <v>107.1</v>
      </c>
      <c r="O98" s="106">
        <v>1</v>
      </c>
      <c r="P98" s="106">
        <v>78</v>
      </c>
      <c r="Q98" s="72"/>
      <c r="R98" s="72"/>
      <c r="S98" s="67"/>
    </row>
  </sheetData>
  <mergeCells count="24">
    <mergeCell ref="A1:R1"/>
    <mergeCell ref="A2:D2"/>
    <mergeCell ref="H2:J2"/>
    <mergeCell ref="O2:R2"/>
    <mergeCell ref="E3:F3"/>
    <mergeCell ref="G3:H3"/>
    <mergeCell ref="I3:J3"/>
    <mergeCell ref="K3:L3"/>
    <mergeCell ref="M3:N3"/>
    <mergeCell ref="O3:P3"/>
    <mergeCell ref="Q3:R3"/>
    <mergeCell ref="A5:B5"/>
    <mergeCell ref="A7:B7"/>
    <mergeCell ref="A20:B20"/>
    <mergeCell ref="A40:B40"/>
    <mergeCell ref="A55:B55"/>
    <mergeCell ref="A64:B64"/>
    <mergeCell ref="A77:B77"/>
    <mergeCell ref="A90:B90"/>
    <mergeCell ref="A3:A4"/>
    <mergeCell ref="B3:B4"/>
    <mergeCell ref="C3:C4"/>
    <mergeCell ref="D3:D4"/>
    <mergeCell ref="S3:S4"/>
  </mergeCells>
  <pageMargins left="0.314583333333333" right="0.118055555555556" top="0.629861111111111" bottom="0.590277777777778" header="0.5" footer="0.5"/>
  <pageSetup paperSize="8" scale="61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98"/>
  <sheetViews>
    <sheetView zoomScale="90" zoomScaleNormal="90" workbookViewId="0">
      <pane ySplit="4" topLeftCell="A5" activePane="bottomLeft" state="frozen"/>
      <selection/>
      <selection pane="bottomLeft" activeCell="J80" sqref="J80"/>
    </sheetView>
  </sheetViews>
  <sheetFormatPr defaultColWidth="9" defaultRowHeight="14.4"/>
  <cols>
    <col min="1" max="1" width="9.00925925925926" customWidth="1"/>
    <col min="2" max="2" width="20.5555555555556" customWidth="1"/>
    <col min="3" max="3" width="13.3796296296296" customWidth="1"/>
    <col min="4" max="4" width="18.6296296296296" customWidth="1"/>
    <col min="5" max="5" width="13.3796296296296" customWidth="1"/>
    <col min="6" max="6" width="18.6296296296296" customWidth="1"/>
    <col min="7" max="7" width="13.3796296296296" customWidth="1"/>
    <col min="8" max="8" width="19.75" customWidth="1"/>
    <col min="9" max="9" width="13.3796296296296" customWidth="1"/>
    <col min="10" max="10" width="18.6296296296296" customWidth="1"/>
    <col min="11" max="11" width="13.3796296296296" customWidth="1"/>
    <col min="12" max="12" width="18.6296296296296" customWidth="1"/>
    <col min="13" max="13" width="13.3796296296296" customWidth="1"/>
    <col min="14" max="14" width="18.6296296296296" customWidth="1"/>
    <col min="15" max="15" width="13.3796296296296" customWidth="1"/>
    <col min="16" max="16" width="18.6296296296296" customWidth="1"/>
    <col min="17" max="17" width="13.3796296296296" customWidth="1"/>
    <col min="18" max="18" width="18.6296296296296" customWidth="1"/>
  </cols>
  <sheetData>
    <row r="1" s="43" customFormat="1" ht="70" customHeight="1" spans="1:19">
      <c r="A1" s="58" t="s">
        <v>108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107"/>
    </row>
    <row r="2" s="44" customFormat="1" ht="40" customHeight="1" spans="1:24">
      <c r="A2" s="59" t="s">
        <v>1</v>
      </c>
      <c r="B2" s="59"/>
      <c r="C2" s="59"/>
      <c r="D2" s="60"/>
      <c r="E2" s="61"/>
      <c r="F2" s="62"/>
      <c r="G2" s="61"/>
      <c r="H2" s="62" t="s">
        <v>2</v>
      </c>
      <c r="I2" s="62"/>
      <c r="J2" s="62"/>
      <c r="K2" s="62"/>
      <c r="L2" s="62"/>
      <c r="M2" s="62"/>
      <c r="N2" s="62"/>
      <c r="O2" s="82" t="s">
        <v>109</v>
      </c>
      <c r="P2" s="82"/>
      <c r="Q2" s="82"/>
      <c r="R2" s="82"/>
      <c r="S2" s="108"/>
      <c r="T2" s="108"/>
      <c r="U2" s="108"/>
      <c r="V2" s="108"/>
      <c r="W2" s="108"/>
      <c r="X2" s="108"/>
    </row>
    <row r="3" s="45" customFormat="1" ht="119" customHeight="1" spans="1:19">
      <c r="A3" s="63" t="s">
        <v>4</v>
      </c>
      <c r="B3" s="63" t="s">
        <v>5</v>
      </c>
      <c r="C3" s="64" t="s">
        <v>110</v>
      </c>
      <c r="D3" s="64"/>
      <c r="E3" s="64" t="s">
        <v>111</v>
      </c>
      <c r="F3" s="64"/>
      <c r="G3" s="102" t="s">
        <v>112</v>
      </c>
      <c r="H3" s="103"/>
      <c r="I3" s="102" t="s">
        <v>113</v>
      </c>
      <c r="J3" s="103"/>
      <c r="K3" s="102" t="s">
        <v>114</v>
      </c>
      <c r="L3" s="103"/>
      <c r="M3" s="102" t="s">
        <v>115</v>
      </c>
      <c r="N3" s="103"/>
      <c r="O3" s="102" t="s">
        <v>116</v>
      </c>
      <c r="P3" s="103"/>
      <c r="Q3" s="102" t="s">
        <v>117</v>
      </c>
      <c r="R3" s="103"/>
      <c r="S3" s="64" t="s">
        <v>15</v>
      </c>
    </row>
    <row r="4" s="45" customFormat="1" ht="64" customHeight="1" spans="1:19">
      <c r="A4" s="63"/>
      <c r="B4" s="63"/>
      <c r="C4" s="63" t="s">
        <v>16</v>
      </c>
      <c r="D4" s="63" t="s">
        <v>17</v>
      </c>
      <c r="E4" s="63" t="s">
        <v>16</v>
      </c>
      <c r="F4" s="63" t="s">
        <v>17</v>
      </c>
      <c r="G4" s="63" t="s">
        <v>16</v>
      </c>
      <c r="H4" s="63" t="s">
        <v>17</v>
      </c>
      <c r="I4" s="63" t="s">
        <v>16</v>
      </c>
      <c r="J4" s="63" t="s">
        <v>17</v>
      </c>
      <c r="K4" s="63" t="s">
        <v>16</v>
      </c>
      <c r="L4" s="63" t="s">
        <v>17</v>
      </c>
      <c r="M4" s="63" t="s">
        <v>16</v>
      </c>
      <c r="N4" s="63" t="s">
        <v>17</v>
      </c>
      <c r="O4" s="63" t="s">
        <v>16</v>
      </c>
      <c r="P4" s="63" t="s">
        <v>17</v>
      </c>
      <c r="Q4" s="63" t="s">
        <v>16</v>
      </c>
      <c r="R4" s="63" t="s">
        <v>17</v>
      </c>
      <c r="S4" s="83"/>
    </row>
    <row r="5" s="95" customFormat="1" ht="34.5" customHeight="1" spans="1:19">
      <c r="A5" s="75" t="s">
        <v>18</v>
      </c>
      <c r="B5" s="75"/>
      <c r="C5" s="104">
        <f>E5+G5+I5+K5+M5+O5+Q5</f>
        <v>614</v>
      </c>
      <c r="D5" s="104">
        <f>F5+H5+J5+L5+N5+P5+R5</f>
        <v>530892.29</v>
      </c>
      <c r="E5" s="75">
        <f>E6+E7+E20+E40+E55+E64+E77+E90</f>
        <v>94</v>
      </c>
      <c r="F5" s="75">
        <f t="shared" ref="F5:R5" si="0">F6+F7+F20+F40+F55+F64+F77+F90</f>
        <v>80333.31</v>
      </c>
      <c r="G5" s="75">
        <f t="shared" si="0"/>
        <v>237</v>
      </c>
      <c r="H5" s="75">
        <f t="shared" si="0"/>
        <v>187529.16</v>
      </c>
      <c r="I5" s="75">
        <f t="shared" si="0"/>
        <v>78</v>
      </c>
      <c r="J5" s="75">
        <f t="shared" si="0"/>
        <v>82465.35</v>
      </c>
      <c r="K5" s="75">
        <f t="shared" si="0"/>
        <v>46</v>
      </c>
      <c r="L5" s="75">
        <f t="shared" si="0"/>
        <v>41444.14</v>
      </c>
      <c r="M5" s="75">
        <f t="shared" si="0"/>
        <v>79</v>
      </c>
      <c r="N5" s="75">
        <f t="shared" si="0"/>
        <v>87358.6</v>
      </c>
      <c r="O5" s="75">
        <f t="shared" si="0"/>
        <v>30</v>
      </c>
      <c r="P5" s="75">
        <f t="shared" si="0"/>
        <v>27871.49</v>
      </c>
      <c r="Q5" s="75">
        <f t="shared" si="0"/>
        <v>50</v>
      </c>
      <c r="R5" s="75">
        <f t="shared" si="0"/>
        <v>23890.24</v>
      </c>
      <c r="S5" s="75"/>
    </row>
    <row r="6" s="96" customFormat="1" ht="34.5" customHeight="1" spans="1:19">
      <c r="A6" s="67">
        <v>1</v>
      </c>
      <c r="B6" s="67" t="s">
        <v>19</v>
      </c>
      <c r="C6" s="105">
        <f>E6+G6+I6+K6+M6+O6+Q6</f>
        <v>0</v>
      </c>
      <c r="D6" s="105">
        <f>F6+H6+J6+L6+N6+P6+R6</f>
        <v>0</v>
      </c>
      <c r="E6" s="76"/>
      <c r="F6" s="76"/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</row>
    <row r="7" s="97" customFormat="1" ht="34.5" customHeight="1" spans="1:19">
      <c r="A7" s="70" t="s">
        <v>20</v>
      </c>
      <c r="B7" s="70"/>
      <c r="C7" s="75">
        <f>SUM(C8:C19)</f>
        <v>50</v>
      </c>
      <c r="D7" s="75">
        <f t="shared" ref="D7:R7" si="1">SUM(D8:D19)</f>
        <v>44585.25</v>
      </c>
      <c r="E7" s="75">
        <f t="shared" si="1"/>
        <v>6</v>
      </c>
      <c r="F7" s="75">
        <f t="shared" si="1"/>
        <v>5237.93</v>
      </c>
      <c r="G7" s="75">
        <f t="shared" si="1"/>
        <v>8</v>
      </c>
      <c r="H7" s="75">
        <f t="shared" si="1"/>
        <v>5069.33</v>
      </c>
      <c r="I7" s="75">
        <f t="shared" si="1"/>
        <v>6</v>
      </c>
      <c r="J7" s="75">
        <f t="shared" si="1"/>
        <v>4419.46</v>
      </c>
      <c r="K7" s="75">
        <f t="shared" si="1"/>
        <v>3</v>
      </c>
      <c r="L7" s="75">
        <f t="shared" si="1"/>
        <v>3066.6</v>
      </c>
      <c r="M7" s="75">
        <f t="shared" si="1"/>
        <v>12</v>
      </c>
      <c r="N7" s="75">
        <f t="shared" si="1"/>
        <v>17238.02</v>
      </c>
      <c r="O7" s="75">
        <f t="shared" si="1"/>
        <v>3</v>
      </c>
      <c r="P7" s="75">
        <f t="shared" si="1"/>
        <v>3263.74</v>
      </c>
      <c r="Q7" s="75">
        <f t="shared" si="1"/>
        <v>12</v>
      </c>
      <c r="R7" s="75">
        <f t="shared" si="1"/>
        <v>6290.17</v>
      </c>
      <c r="S7" s="109"/>
    </row>
    <row r="8" s="98" customFormat="1" ht="34.5" customHeight="1" spans="1:19">
      <c r="A8" s="67">
        <v>1</v>
      </c>
      <c r="B8" s="67" t="s">
        <v>21</v>
      </c>
      <c r="C8" s="105">
        <f t="shared" ref="C8:C16" si="2">E8+G8+I8+K8+M8+O8+Q8</f>
        <v>0</v>
      </c>
      <c r="D8" s="105">
        <f t="shared" ref="D8:D16" si="3">F8+H8+J8+L8+N8+P8+R8</f>
        <v>0</v>
      </c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110"/>
    </row>
    <row r="9" s="98" customFormat="1" ht="34.5" customHeight="1" spans="1:19">
      <c r="A9" s="71">
        <v>2</v>
      </c>
      <c r="B9" s="72" t="s">
        <v>22</v>
      </c>
      <c r="C9" s="105">
        <f t="shared" si="2"/>
        <v>1</v>
      </c>
      <c r="D9" s="105">
        <f t="shared" si="3"/>
        <v>1600</v>
      </c>
      <c r="E9" s="72"/>
      <c r="F9" s="72"/>
      <c r="G9" s="72"/>
      <c r="H9" s="72"/>
      <c r="I9" s="72"/>
      <c r="J9" s="72"/>
      <c r="K9" s="106"/>
      <c r="L9" s="106"/>
      <c r="M9" s="106">
        <v>1</v>
      </c>
      <c r="N9" s="106">
        <v>1600</v>
      </c>
      <c r="O9" s="72"/>
      <c r="P9" s="72"/>
      <c r="Q9" s="106"/>
      <c r="R9" s="106"/>
      <c r="S9" s="110"/>
    </row>
    <row r="10" s="98" customFormat="1" ht="34.5" customHeight="1" spans="1:19">
      <c r="A10" s="67">
        <v>3</v>
      </c>
      <c r="B10" s="72" t="s">
        <v>23</v>
      </c>
      <c r="C10" s="105">
        <f t="shared" si="2"/>
        <v>10</v>
      </c>
      <c r="D10" s="105">
        <f t="shared" si="3"/>
        <v>14353.58</v>
      </c>
      <c r="E10" s="72">
        <v>1</v>
      </c>
      <c r="F10" s="72">
        <v>1900</v>
      </c>
      <c r="G10" s="72">
        <v>1</v>
      </c>
      <c r="H10" s="72">
        <v>380</v>
      </c>
      <c r="I10" s="106">
        <v>1</v>
      </c>
      <c r="J10" s="106">
        <v>565</v>
      </c>
      <c r="K10" s="106"/>
      <c r="L10" s="106"/>
      <c r="M10" s="106">
        <v>4</v>
      </c>
      <c r="N10" s="106">
        <v>8363.69</v>
      </c>
      <c r="O10" s="72"/>
      <c r="P10" s="72"/>
      <c r="Q10" s="106">
        <v>3</v>
      </c>
      <c r="R10" s="106">
        <v>3144.89</v>
      </c>
      <c r="S10" s="110"/>
    </row>
    <row r="11" s="98" customFormat="1" ht="34.5" customHeight="1" spans="1:19">
      <c r="A11" s="71">
        <v>4</v>
      </c>
      <c r="B11" s="72" t="s">
        <v>24</v>
      </c>
      <c r="C11" s="105">
        <f t="shared" si="2"/>
        <v>6</v>
      </c>
      <c r="D11" s="105">
        <f t="shared" si="3"/>
        <v>2293</v>
      </c>
      <c r="E11" s="72">
        <v>2</v>
      </c>
      <c r="F11" s="72">
        <v>563</v>
      </c>
      <c r="G11" s="72"/>
      <c r="H11" s="72"/>
      <c r="I11" s="72">
        <v>1</v>
      </c>
      <c r="J11" s="72">
        <v>600</v>
      </c>
      <c r="K11" s="72"/>
      <c r="L11" s="72"/>
      <c r="M11" s="72">
        <v>2</v>
      </c>
      <c r="N11" s="72">
        <v>1030</v>
      </c>
      <c r="O11" s="72"/>
      <c r="P11" s="72"/>
      <c r="Q11" s="106">
        <v>1</v>
      </c>
      <c r="R11" s="106">
        <v>100</v>
      </c>
      <c r="S11" s="110"/>
    </row>
    <row r="12" s="98" customFormat="1" ht="34.5" customHeight="1" spans="1:19">
      <c r="A12" s="67">
        <v>5</v>
      </c>
      <c r="B12" s="72" t="s">
        <v>25</v>
      </c>
      <c r="C12" s="105">
        <f t="shared" si="2"/>
        <v>6</v>
      </c>
      <c r="D12" s="105">
        <f t="shared" si="3"/>
        <v>5450</v>
      </c>
      <c r="E12" s="72"/>
      <c r="F12" s="72"/>
      <c r="G12" s="72">
        <v>3</v>
      </c>
      <c r="H12" s="72">
        <v>2480</v>
      </c>
      <c r="I12" s="72">
        <v>1</v>
      </c>
      <c r="J12" s="72">
        <v>400</v>
      </c>
      <c r="K12" s="72"/>
      <c r="L12" s="72"/>
      <c r="M12" s="72"/>
      <c r="N12" s="72"/>
      <c r="O12" s="72">
        <v>2</v>
      </c>
      <c r="P12" s="72">
        <v>2570</v>
      </c>
      <c r="Q12" s="106"/>
      <c r="R12" s="106"/>
      <c r="S12" s="110"/>
    </row>
    <row r="13" s="98" customFormat="1" ht="34.5" customHeight="1" spans="1:19">
      <c r="A13" s="71">
        <v>6</v>
      </c>
      <c r="B13" s="72" t="s">
        <v>26</v>
      </c>
      <c r="C13" s="105">
        <f t="shared" si="2"/>
        <v>9</v>
      </c>
      <c r="D13" s="105">
        <f t="shared" si="3"/>
        <v>5475</v>
      </c>
      <c r="E13" s="72"/>
      <c r="F13" s="72"/>
      <c r="G13" s="72"/>
      <c r="H13" s="72"/>
      <c r="I13" s="72">
        <v>1</v>
      </c>
      <c r="J13" s="72">
        <v>780</v>
      </c>
      <c r="K13" s="72">
        <v>1</v>
      </c>
      <c r="L13" s="72">
        <v>100</v>
      </c>
      <c r="M13" s="106">
        <v>3</v>
      </c>
      <c r="N13" s="106">
        <v>2700</v>
      </c>
      <c r="O13" s="71"/>
      <c r="P13" s="99"/>
      <c r="Q13" s="106">
        <v>4</v>
      </c>
      <c r="R13" s="106">
        <v>1895</v>
      </c>
      <c r="S13" s="110"/>
    </row>
    <row r="14" s="98" customFormat="1" ht="34.5" customHeight="1" spans="1:19">
      <c r="A14" s="67">
        <v>7</v>
      </c>
      <c r="B14" s="72" t="s">
        <v>27</v>
      </c>
      <c r="C14" s="105">
        <f t="shared" si="2"/>
        <v>3</v>
      </c>
      <c r="D14" s="105">
        <f t="shared" si="3"/>
        <v>2841.5</v>
      </c>
      <c r="E14" s="72">
        <v>1</v>
      </c>
      <c r="F14" s="72">
        <v>760</v>
      </c>
      <c r="G14" s="72"/>
      <c r="H14" s="72"/>
      <c r="I14" s="72"/>
      <c r="J14" s="72"/>
      <c r="K14" s="106">
        <v>1</v>
      </c>
      <c r="L14" s="106">
        <v>2051.5</v>
      </c>
      <c r="M14" s="106"/>
      <c r="N14" s="106"/>
      <c r="O14" s="72"/>
      <c r="P14" s="72"/>
      <c r="Q14" s="106">
        <v>1</v>
      </c>
      <c r="R14" s="106">
        <v>30</v>
      </c>
      <c r="S14" s="110"/>
    </row>
    <row r="15" s="98" customFormat="1" ht="34.5" customHeight="1" spans="1:19">
      <c r="A15" s="71">
        <v>8</v>
      </c>
      <c r="B15" s="72" t="s">
        <v>28</v>
      </c>
      <c r="C15" s="105">
        <f t="shared" si="2"/>
        <v>9</v>
      </c>
      <c r="D15" s="105">
        <f t="shared" si="3"/>
        <v>7227.56</v>
      </c>
      <c r="E15" s="72">
        <v>2</v>
      </c>
      <c r="F15" s="72">
        <v>2014.93</v>
      </c>
      <c r="G15" s="72">
        <v>2</v>
      </c>
      <c r="H15" s="72">
        <v>1329.33</v>
      </c>
      <c r="I15" s="72">
        <v>2</v>
      </c>
      <c r="J15" s="72">
        <v>2074.46</v>
      </c>
      <c r="K15" s="106">
        <v>1</v>
      </c>
      <c r="L15" s="106">
        <v>915.1</v>
      </c>
      <c r="M15" s="106"/>
      <c r="N15" s="106"/>
      <c r="O15" s="72">
        <v>1</v>
      </c>
      <c r="P15" s="72">
        <v>693.74</v>
      </c>
      <c r="Q15" s="106">
        <v>1</v>
      </c>
      <c r="R15" s="106">
        <v>200</v>
      </c>
      <c r="S15" s="110"/>
    </row>
    <row r="16" s="98" customFormat="1" ht="34.5" customHeight="1" spans="1:19">
      <c r="A16" s="67">
        <v>9</v>
      </c>
      <c r="B16" s="72" t="s">
        <v>29</v>
      </c>
      <c r="C16" s="105">
        <f t="shared" si="2"/>
        <v>5</v>
      </c>
      <c r="D16" s="105">
        <f t="shared" si="3"/>
        <v>5064.61</v>
      </c>
      <c r="E16" s="72"/>
      <c r="F16" s="72"/>
      <c r="G16" s="72">
        <v>1</v>
      </c>
      <c r="H16" s="72">
        <v>600</v>
      </c>
      <c r="I16" s="72"/>
      <c r="J16" s="72"/>
      <c r="K16" s="72"/>
      <c r="L16" s="72"/>
      <c r="M16" s="72">
        <v>2</v>
      </c>
      <c r="N16" s="72">
        <v>3544.33</v>
      </c>
      <c r="O16" s="72"/>
      <c r="P16" s="72"/>
      <c r="Q16" s="106">
        <v>2</v>
      </c>
      <c r="R16" s="106">
        <v>920.28</v>
      </c>
      <c r="S16" s="110"/>
    </row>
    <row r="17" s="98" customFormat="1" ht="34.5" customHeight="1" spans="1:19">
      <c r="A17" s="71">
        <v>10</v>
      </c>
      <c r="B17" s="72" t="s">
        <v>30</v>
      </c>
      <c r="C17" s="105">
        <f t="shared" ref="C17:C54" si="4">E17+G17+I17+K17+M17+O17+Q17</f>
        <v>0</v>
      </c>
      <c r="D17" s="105">
        <f t="shared" ref="D17:D54" si="5">F17+H17+J17+L17+N17+P17+R17</f>
        <v>0</v>
      </c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72"/>
      <c r="P17" s="72"/>
      <c r="Q17" s="106"/>
      <c r="R17" s="106"/>
      <c r="S17" s="110"/>
    </row>
    <row r="18" s="98" customFormat="1" ht="34.5" customHeight="1" spans="1:19">
      <c r="A18" s="67">
        <v>11</v>
      </c>
      <c r="B18" s="72" t="s">
        <v>31</v>
      </c>
      <c r="C18" s="105">
        <f t="shared" si="4"/>
        <v>0</v>
      </c>
      <c r="D18" s="105">
        <f t="shared" si="5"/>
        <v>0</v>
      </c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72"/>
      <c r="P18" s="72"/>
      <c r="Q18" s="106"/>
      <c r="R18" s="106"/>
      <c r="S18" s="110"/>
    </row>
    <row r="19" s="98" customFormat="1" ht="34.5" customHeight="1" spans="1:19">
      <c r="A19" s="71">
        <v>12</v>
      </c>
      <c r="B19" s="72" t="s">
        <v>32</v>
      </c>
      <c r="C19" s="105">
        <f t="shared" si="4"/>
        <v>1</v>
      </c>
      <c r="D19" s="105">
        <f t="shared" si="5"/>
        <v>280</v>
      </c>
      <c r="E19" s="72"/>
      <c r="F19" s="72"/>
      <c r="G19" s="106">
        <v>1</v>
      </c>
      <c r="H19" s="106">
        <v>280</v>
      </c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10"/>
    </row>
    <row r="20" s="97" customFormat="1" ht="34.5" customHeight="1" spans="1:19">
      <c r="A20" s="75" t="s">
        <v>33</v>
      </c>
      <c r="B20" s="75"/>
      <c r="C20" s="75">
        <f>SUM(C21:C39)</f>
        <v>148</v>
      </c>
      <c r="D20" s="75">
        <f t="shared" ref="D20:R20" si="6">SUM(D21:D39)</f>
        <v>121993.98</v>
      </c>
      <c r="E20" s="75">
        <f t="shared" si="6"/>
        <v>8</v>
      </c>
      <c r="F20" s="75">
        <f t="shared" si="6"/>
        <v>7462</v>
      </c>
      <c r="G20" s="75">
        <f t="shared" si="6"/>
        <v>67</v>
      </c>
      <c r="H20" s="75">
        <f t="shared" si="6"/>
        <v>45846.63</v>
      </c>
      <c r="I20" s="75">
        <f t="shared" si="6"/>
        <v>26</v>
      </c>
      <c r="J20" s="75">
        <f t="shared" si="6"/>
        <v>23906.03</v>
      </c>
      <c r="K20" s="75">
        <f t="shared" si="6"/>
        <v>14</v>
      </c>
      <c r="L20" s="75">
        <f t="shared" si="6"/>
        <v>13693</v>
      </c>
      <c r="M20" s="75">
        <f t="shared" si="6"/>
        <v>11</v>
      </c>
      <c r="N20" s="75">
        <f t="shared" si="6"/>
        <v>12762.87</v>
      </c>
      <c r="O20" s="75">
        <f t="shared" si="6"/>
        <v>9</v>
      </c>
      <c r="P20" s="75">
        <f t="shared" si="6"/>
        <v>12030</v>
      </c>
      <c r="Q20" s="75">
        <f t="shared" si="6"/>
        <v>13</v>
      </c>
      <c r="R20" s="75">
        <f t="shared" si="6"/>
        <v>6293.45</v>
      </c>
      <c r="S20" s="109"/>
    </row>
    <row r="21" s="99" customFormat="1" ht="34.5" customHeight="1" spans="1:19">
      <c r="A21" s="76">
        <v>1</v>
      </c>
      <c r="B21" s="76" t="s">
        <v>21</v>
      </c>
      <c r="C21" s="105">
        <f t="shared" si="4"/>
        <v>0</v>
      </c>
      <c r="D21" s="105">
        <f t="shared" si="5"/>
        <v>0</v>
      </c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</row>
    <row r="22" s="99" customFormat="1" ht="34.5" customHeight="1" spans="1:19">
      <c r="A22" s="76">
        <v>2</v>
      </c>
      <c r="B22" s="72" t="s">
        <v>34</v>
      </c>
      <c r="C22" s="105">
        <f t="shared" si="4"/>
        <v>9</v>
      </c>
      <c r="D22" s="105">
        <f t="shared" si="5"/>
        <v>15253</v>
      </c>
      <c r="E22" s="72">
        <v>1</v>
      </c>
      <c r="F22" s="72">
        <v>2000</v>
      </c>
      <c r="G22" s="72">
        <v>3</v>
      </c>
      <c r="H22" s="72">
        <v>6883</v>
      </c>
      <c r="I22" s="72">
        <v>3</v>
      </c>
      <c r="J22" s="72">
        <v>5300</v>
      </c>
      <c r="K22" s="72"/>
      <c r="L22" s="72"/>
      <c r="M22" s="72">
        <v>1</v>
      </c>
      <c r="N22" s="72">
        <v>500</v>
      </c>
      <c r="O22" s="72"/>
      <c r="P22" s="72"/>
      <c r="Q22" s="106">
        <v>1</v>
      </c>
      <c r="R22" s="106">
        <v>570</v>
      </c>
      <c r="S22" s="106"/>
    </row>
    <row r="23" s="99" customFormat="1" ht="34.5" customHeight="1" spans="1:19">
      <c r="A23" s="76">
        <v>3</v>
      </c>
      <c r="B23" s="72" t="s">
        <v>35</v>
      </c>
      <c r="C23" s="105">
        <f t="shared" si="4"/>
        <v>11</v>
      </c>
      <c r="D23" s="105">
        <f t="shared" si="5"/>
        <v>12185.79</v>
      </c>
      <c r="E23" s="72"/>
      <c r="F23" s="72"/>
      <c r="G23" s="72">
        <v>6</v>
      </c>
      <c r="H23" s="72">
        <v>5103.8</v>
      </c>
      <c r="I23" s="72">
        <v>3</v>
      </c>
      <c r="J23" s="72">
        <v>2581.99</v>
      </c>
      <c r="K23" s="72"/>
      <c r="L23" s="72"/>
      <c r="M23" s="72"/>
      <c r="N23" s="72"/>
      <c r="O23" s="106">
        <v>1</v>
      </c>
      <c r="P23" s="106">
        <v>2500</v>
      </c>
      <c r="Q23" s="106">
        <v>1</v>
      </c>
      <c r="R23" s="106">
        <v>2000</v>
      </c>
      <c r="S23" s="106"/>
    </row>
    <row r="24" s="99" customFormat="1" ht="34.5" customHeight="1" spans="1:19">
      <c r="A24" s="76">
        <v>4</v>
      </c>
      <c r="B24" s="72" t="s">
        <v>36</v>
      </c>
      <c r="C24" s="105">
        <f t="shared" si="4"/>
        <v>7</v>
      </c>
      <c r="D24" s="105">
        <f t="shared" si="5"/>
        <v>3274.81</v>
      </c>
      <c r="E24" s="72">
        <v>1</v>
      </c>
      <c r="F24" s="72">
        <v>1900</v>
      </c>
      <c r="G24" s="72">
        <v>3</v>
      </c>
      <c r="H24" s="72">
        <v>599.25</v>
      </c>
      <c r="I24" s="72">
        <v>1</v>
      </c>
      <c r="J24" s="72">
        <v>500</v>
      </c>
      <c r="K24" s="72"/>
      <c r="L24" s="72"/>
      <c r="M24" s="72"/>
      <c r="N24" s="72"/>
      <c r="O24" s="106">
        <v>1</v>
      </c>
      <c r="P24" s="106">
        <v>170</v>
      </c>
      <c r="Q24" s="106">
        <v>1</v>
      </c>
      <c r="R24" s="106">
        <v>105.56</v>
      </c>
      <c r="S24" s="106"/>
    </row>
    <row r="25" s="99" customFormat="1" ht="34.5" customHeight="1" spans="1:19">
      <c r="A25" s="76">
        <v>5</v>
      </c>
      <c r="B25" s="77" t="s">
        <v>37</v>
      </c>
      <c r="C25" s="105">
        <f t="shared" si="4"/>
        <v>6</v>
      </c>
      <c r="D25" s="105">
        <f t="shared" si="5"/>
        <v>2244.14</v>
      </c>
      <c r="E25" s="72"/>
      <c r="F25" s="72"/>
      <c r="G25" s="72">
        <v>2</v>
      </c>
      <c r="H25" s="72">
        <v>1400</v>
      </c>
      <c r="I25" s="72">
        <v>2</v>
      </c>
      <c r="J25" s="72">
        <v>654.14</v>
      </c>
      <c r="K25" s="72"/>
      <c r="L25" s="72"/>
      <c r="M25" s="72"/>
      <c r="N25" s="72"/>
      <c r="O25" s="106">
        <v>1</v>
      </c>
      <c r="P25" s="106">
        <v>120</v>
      </c>
      <c r="Q25" s="106">
        <v>1</v>
      </c>
      <c r="R25" s="106">
        <v>70</v>
      </c>
      <c r="S25" s="106"/>
    </row>
    <row r="26" s="99" customFormat="1" ht="34.5" customHeight="1" spans="1:19">
      <c r="A26" s="76">
        <v>6</v>
      </c>
      <c r="B26" s="77" t="s">
        <v>38</v>
      </c>
      <c r="C26" s="105">
        <f t="shared" si="4"/>
        <v>4</v>
      </c>
      <c r="D26" s="105">
        <f t="shared" si="5"/>
        <v>6078</v>
      </c>
      <c r="E26" s="72">
        <v>1</v>
      </c>
      <c r="F26" s="72">
        <v>462</v>
      </c>
      <c r="G26" s="72">
        <v>1</v>
      </c>
      <c r="H26" s="72">
        <v>666</v>
      </c>
      <c r="I26" s="72">
        <v>1</v>
      </c>
      <c r="J26" s="72">
        <v>4800</v>
      </c>
      <c r="K26" s="72">
        <v>1</v>
      </c>
      <c r="L26" s="72">
        <v>150</v>
      </c>
      <c r="M26" s="72"/>
      <c r="N26" s="72"/>
      <c r="O26" s="106"/>
      <c r="P26" s="106"/>
      <c r="Q26" s="106"/>
      <c r="R26" s="106"/>
      <c r="S26" s="106"/>
    </row>
    <row r="27" s="99" customFormat="1" ht="34.5" customHeight="1" spans="1:19">
      <c r="A27" s="76">
        <v>7</v>
      </c>
      <c r="B27" s="72" t="s">
        <v>39</v>
      </c>
      <c r="C27" s="105">
        <f t="shared" si="4"/>
        <v>7</v>
      </c>
      <c r="D27" s="105">
        <f t="shared" si="5"/>
        <v>2571</v>
      </c>
      <c r="E27" s="72"/>
      <c r="F27" s="72"/>
      <c r="G27" s="72">
        <v>4</v>
      </c>
      <c r="H27" s="72">
        <v>1191</v>
      </c>
      <c r="I27" s="72">
        <v>1</v>
      </c>
      <c r="J27" s="72">
        <v>380</v>
      </c>
      <c r="K27" s="72"/>
      <c r="L27" s="72"/>
      <c r="M27" s="72">
        <v>2</v>
      </c>
      <c r="N27" s="72">
        <v>1000</v>
      </c>
      <c r="O27" s="106"/>
      <c r="P27" s="106"/>
      <c r="Q27" s="106"/>
      <c r="R27" s="106"/>
      <c r="S27" s="106"/>
    </row>
    <row r="28" s="99" customFormat="1" ht="34.5" customHeight="1" spans="1:19">
      <c r="A28" s="76">
        <v>8</v>
      </c>
      <c r="B28" s="72" t="s">
        <v>40</v>
      </c>
      <c r="C28" s="105">
        <f t="shared" si="4"/>
        <v>9</v>
      </c>
      <c r="D28" s="105">
        <f t="shared" si="5"/>
        <v>3946.22</v>
      </c>
      <c r="E28" s="72"/>
      <c r="F28" s="72"/>
      <c r="G28" s="72">
        <v>6</v>
      </c>
      <c r="H28" s="72">
        <v>2673.23</v>
      </c>
      <c r="I28" s="72">
        <v>1</v>
      </c>
      <c r="J28" s="72">
        <v>900</v>
      </c>
      <c r="K28" s="72"/>
      <c r="L28" s="72"/>
      <c r="M28" s="72"/>
      <c r="N28" s="72"/>
      <c r="O28" s="106"/>
      <c r="P28" s="106"/>
      <c r="Q28" s="106">
        <v>2</v>
      </c>
      <c r="R28" s="106">
        <v>372.99</v>
      </c>
      <c r="S28" s="106"/>
    </row>
    <row r="29" s="99" customFormat="1" ht="34.5" customHeight="1" spans="1:19">
      <c r="A29" s="76">
        <v>9</v>
      </c>
      <c r="B29" s="77" t="s">
        <v>41</v>
      </c>
      <c r="C29" s="105">
        <f t="shared" si="4"/>
        <v>7</v>
      </c>
      <c r="D29" s="105">
        <f t="shared" si="5"/>
        <v>7542.95</v>
      </c>
      <c r="E29" s="72">
        <v>1</v>
      </c>
      <c r="F29" s="72">
        <v>500</v>
      </c>
      <c r="G29" s="72">
        <v>3</v>
      </c>
      <c r="H29" s="72">
        <v>4272.95</v>
      </c>
      <c r="I29" s="72">
        <v>1</v>
      </c>
      <c r="J29" s="72">
        <v>180</v>
      </c>
      <c r="K29" s="72"/>
      <c r="L29" s="72"/>
      <c r="M29" s="72"/>
      <c r="N29" s="72"/>
      <c r="O29" s="106">
        <v>1</v>
      </c>
      <c r="P29" s="106">
        <v>1590</v>
      </c>
      <c r="Q29" s="106">
        <v>1</v>
      </c>
      <c r="R29" s="106">
        <v>1000</v>
      </c>
      <c r="S29" s="106"/>
    </row>
    <row r="30" s="99" customFormat="1" ht="34.5" customHeight="1" spans="1:19">
      <c r="A30" s="76">
        <v>10</v>
      </c>
      <c r="B30" s="72" t="s">
        <v>42</v>
      </c>
      <c r="C30" s="105">
        <f t="shared" si="4"/>
        <v>11</v>
      </c>
      <c r="D30" s="105">
        <f t="shared" si="5"/>
        <v>11684.68</v>
      </c>
      <c r="E30" s="106">
        <v>3</v>
      </c>
      <c r="F30" s="106">
        <v>2000</v>
      </c>
      <c r="G30" s="106">
        <v>5</v>
      </c>
      <c r="H30" s="106">
        <v>5684.68</v>
      </c>
      <c r="I30" s="106">
        <v>1</v>
      </c>
      <c r="J30" s="106">
        <v>120</v>
      </c>
      <c r="K30" s="106"/>
      <c r="L30" s="106"/>
      <c r="M30" s="106">
        <v>1</v>
      </c>
      <c r="N30" s="106">
        <v>980</v>
      </c>
      <c r="O30" s="106">
        <v>1</v>
      </c>
      <c r="P30" s="106">
        <v>2900</v>
      </c>
      <c r="Q30" s="106"/>
      <c r="R30" s="106"/>
      <c r="S30" s="106"/>
    </row>
    <row r="31" s="99" customFormat="1" ht="34.5" customHeight="1" spans="1:19">
      <c r="A31" s="76">
        <v>11</v>
      </c>
      <c r="B31" s="72" t="s">
        <v>43</v>
      </c>
      <c r="C31" s="105">
        <f t="shared" si="4"/>
        <v>16</v>
      </c>
      <c r="D31" s="105">
        <f t="shared" si="5"/>
        <v>20116.29</v>
      </c>
      <c r="E31" s="106">
        <v>1</v>
      </c>
      <c r="F31" s="106">
        <v>600</v>
      </c>
      <c r="G31" s="106">
        <v>6</v>
      </c>
      <c r="H31" s="106">
        <v>3647.42</v>
      </c>
      <c r="I31" s="106">
        <v>3</v>
      </c>
      <c r="J31" s="106">
        <v>4086</v>
      </c>
      <c r="K31" s="106">
        <v>2</v>
      </c>
      <c r="L31" s="106">
        <v>3300</v>
      </c>
      <c r="M31" s="106">
        <v>4</v>
      </c>
      <c r="N31" s="106">
        <v>8482.87</v>
      </c>
      <c r="O31" s="106"/>
      <c r="P31" s="106"/>
      <c r="Q31" s="106"/>
      <c r="R31" s="106"/>
      <c r="S31" s="106"/>
    </row>
    <row r="32" s="99" customFormat="1" ht="34.5" customHeight="1" spans="1:19">
      <c r="A32" s="76">
        <v>12</v>
      </c>
      <c r="B32" s="72" t="s">
        <v>44</v>
      </c>
      <c r="C32" s="105">
        <f t="shared" si="4"/>
        <v>9</v>
      </c>
      <c r="D32" s="105">
        <f t="shared" si="5"/>
        <v>8799</v>
      </c>
      <c r="E32" s="106"/>
      <c r="F32" s="106"/>
      <c r="G32" s="106">
        <v>5</v>
      </c>
      <c r="H32" s="106">
        <v>5434</v>
      </c>
      <c r="I32" s="106">
        <v>1</v>
      </c>
      <c r="J32" s="106">
        <v>415</v>
      </c>
      <c r="K32" s="106"/>
      <c r="L32" s="106"/>
      <c r="M32" s="106">
        <v>1</v>
      </c>
      <c r="N32" s="106">
        <v>500</v>
      </c>
      <c r="O32" s="106">
        <v>1</v>
      </c>
      <c r="P32" s="106">
        <v>1950</v>
      </c>
      <c r="Q32" s="106">
        <v>1</v>
      </c>
      <c r="R32" s="106">
        <v>500</v>
      </c>
      <c r="S32" s="106"/>
    </row>
    <row r="33" s="99" customFormat="1" ht="34.5" customHeight="1" spans="1:19">
      <c r="A33" s="76">
        <v>13</v>
      </c>
      <c r="B33" s="77" t="s">
        <v>45</v>
      </c>
      <c r="C33" s="105">
        <f t="shared" si="4"/>
        <v>7</v>
      </c>
      <c r="D33" s="105">
        <f t="shared" si="5"/>
        <v>3009.3</v>
      </c>
      <c r="E33" s="106"/>
      <c r="F33" s="106"/>
      <c r="G33" s="106">
        <v>4</v>
      </c>
      <c r="H33" s="106">
        <v>1679.3</v>
      </c>
      <c r="I33" s="106"/>
      <c r="J33" s="106"/>
      <c r="K33" s="106">
        <v>1</v>
      </c>
      <c r="L33" s="106">
        <v>180</v>
      </c>
      <c r="M33" s="106">
        <v>1</v>
      </c>
      <c r="N33" s="106">
        <v>900</v>
      </c>
      <c r="O33" s="106"/>
      <c r="P33" s="106"/>
      <c r="Q33" s="106">
        <v>1</v>
      </c>
      <c r="R33" s="106">
        <v>250</v>
      </c>
      <c r="S33" s="106"/>
    </row>
    <row r="34" s="99" customFormat="1" ht="34.5" customHeight="1" spans="1:19">
      <c r="A34" s="76">
        <v>14</v>
      </c>
      <c r="B34" s="72" t="s">
        <v>46</v>
      </c>
      <c r="C34" s="105">
        <f t="shared" si="4"/>
        <v>6</v>
      </c>
      <c r="D34" s="105">
        <f t="shared" si="5"/>
        <v>3501.4</v>
      </c>
      <c r="E34" s="106"/>
      <c r="F34" s="106"/>
      <c r="G34" s="106">
        <v>2</v>
      </c>
      <c r="H34" s="106">
        <v>870</v>
      </c>
      <c r="I34" s="106">
        <v>2</v>
      </c>
      <c r="J34" s="106">
        <v>2348.9</v>
      </c>
      <c r="K34" s="106"/>
      <c r="L34" s="106"/>
      <c r="M34" s="106"/>
      <c r="N34" s="106"/>
      <c r="O34" s="106"/>
      <c r="P34" s="106"/>
      <c r="Q34" s="106">
        <v>2</v>
      </c>
      <c r="R34" s="106">
        <v>282.5</v>
      </c>
      <c r="S34" s="106"/>
    </row>
    <row r="35" s="99" customFormat="1" ht="34.5" customHeight="1" spans="1:19">
      <c r="A35" s="76">
        <v>15</v>
      </c>
      <c r="B35" s="77" t="s">
        <v>47</v>
      </c>
      <c r="C35" s="105">
        <f t="shared" si="4"/>
        <v>9</v>
      </c>
      <c r="D35" s="105">
        <f t="shared" si="5"/>
        <v>2985</v>
      </c>
      <c r="E35" s="106"/>
      <c r="F35" s="106"/>
      <c r="G35" s="106">
        <v>6</v>
      </c>
      <c r="H35" s="106">
        <v>1627</v>
      </c>
      <c r="I35" s="106"/>
      <c r="J35" s="106"/>
      <c r="K35" s="106">
        <v>2</v>
      </c>
      <c r="L35" s="106">
        <v>1238</v>
      </c>
      <c r="M35" s="106"/>
      <c r="N35" s="106"/>
      <c r="O35" s="106"/>
      <c r="P35" s="106"/>
      <c r="Q35" s="106">
        <v>1</v>
      </c>
      <c r="R35" s="106">
        <v>120</v>
      </c>
      <c r="S35" s="106"/>
    </row>
    <row r="36" s="99" customFormat="1" ht="34.5" customHeight="1" spans="1:19">
      <c r="A36" s="76">
        <v>16</v>
      </c>
      <c r="B36" s="77" t="s">
        <v>48</v>
      </c>
      <c r="C36" s="105">
        <f t="shared" si="4"/>
        <v>6</v>
      </c>
      <c r="D36" s="105">
        <f t="shared" si="5"/>
        <v>4345.4</v>
      </c>
      <c r="E36" s="106"/>
      <c r="F36" s="106"/>
      <c r="G36" s="106">
        <v>2</v>
      </c>
      <c r="H36" s="106">
        <v>873</v>
      </c>
      <c r="I36" s="106">
        <v>1</v>
      </c>
      <c r="J36" s="106">
        <v>150</v>
      </c>
      <c r="K36" s="106"/>
      <c r="L36" s="106"/>
      <c r="M36" s="106"/>
      <c r="N36" s="106"/>
      <c r="O36" s="106">
        <v>2</v>
      </c>
      <c r="P36" s="106">
        <v>2300</v>
      </c>
      <c r="Q36" s="106">
        <v>1</v>
      </c>
      <c r="R36" s="106">
        <v>1022.4</v>
      </c>
      <c r="S36" s="106"/>
    </row>
    <row r="37" s="99" customFormat="1" ht="34.5" customHeight="1" spans="1:19">
      <c r="A37" s="76">
        <v>17</v>
      </c>
      <c r="B37" s="77" t="s">
        <v>49</v>
      </c>
      <c r="C37" s="105">
        <f t="shared" si="4"/>
        <v>9</v>
      </c>
      <c r="D37" s="105">
        <f t="shared" si="5"/>
        <v>3632</v>
      </c>
      <c r="E37" s="106"/>
      <c r="F37" s="106"/>
      <c r="G37" s="106">
        <v>6</v>
      </c>
      <c r="H37" s="106">
        <v>2207</v>
      </c>
      <c r="I37" s="106"/>
      <c r="J37" s="106"/>
      <c r="K37" s="106">
        <v>2</v>
      </c>
      <c r="L37" s="106">
        <v>925</v>
      </c>
      <c r="M37" s="106"/>
      <c r="N37" s="106"/>
      <c r="O37" s="106">
        <v>1</v>
      </c>
      <c r="P37" s="106">
        <v>500</v>
      </c>
      <c r="Q37" s="106"/>
      <c r="R37" s="106"/>
      <c r="S37" s="106"/>
    </row>
    <row r="38" s="99" customFormat="1" ht="34.5" customHeight="1" spans="1:19">
      <c r="A38" s="76">
        <v>18</v>
      </c>
      <c r="B38" s="77" t="s">
        <v>50</v>
      </c>
      <c r="C38" s="105">
        <f t="shared" si="4"/>
        <v>12</v>
      </c>
      <c r="D38" s="105">
        <f t="shared" si="5"/>
        <v>10050</v>
      </c>
      <c r="E38" s="106"/>
      <c r="F38" s="106"/>
      <c r="G38" s="106">
        <v>2</v>
      </c>
      <c r="H38" s="106">
        <v>800</v>
      </c>
      <c r="I38" s="106">
        <v>3</v>
      </c>
      <c r="J38" s="106">
        <v>950</v>
      </c>
      <c r="K38" s="106">
        <v>6</v>
      </c>
      <c r="L38" s="106">
        <v>7900</v>
      </c>
      <c r="M38" s="106">
        <v>1</v>
      </c>
      <c r="N38" s="106">
        <v>400</v>
      </c>
      <c r="O38" s="106"/>
      <c r="P38" s="106"/>
      <c r="Q38" s="106"/>
      <c r="R38" s="106"/>
      <c r="S38" s="106"/>
    </row>
    <row r="39" s="99" customFormat="1" ht="34.5" customHeight="1" spans="1:19">
      <c r="A39" s="76">
        <v>19</v>
      </c>
      <c r="B39" s="77" t="s">
        <v>51</v>
      </c>
      <c r="C39" s="105">
        <f t="shared" si="4"/>
        <v>3</v>
      </c>
      <c r="D39" s="105">
        <f t="shared" si="5"/>
        <v>775</v>
      </c>
      <c r="E39" s="106"/>
      <c r="F39" s="106"/>
      <c r="G39" s="106">
        <v>1</v>
      </c>
      <c r="H39" s="106">
        <v>235</v>
      </c>
      <c r="I39" s="106">
        <v>2</v>
      </c>
      <c r="J39" s="106">
        <v>540</v>
      </c>
      <c r="K39" s="106"/>
      <c r="L39" s="106"/>
      <c r="M39" s="106"/>
      <c r="N39" s="106"/>
      <c r="O39" s="106"/>
      <c r="P39" s="106"/>
      <c r="Q39" s="106"/>
      <c r="R39" s="106"/>
      <c r="S39" s="106"/>
    </row>
    <row r="40" s="95" customFormat="1" ht="34.5" customHeight="1" spans="1:19">
      <c r="A40" s="75" t="s">
        <v>52</v>
      </c>
      <c r="B40" s="75"/>
      <c r="C40" s="75">
        <f>SUM(C41:C54)</f>
        <v>57</v>
      </c>
      <c r="D40" s="75">
        <f t="shared" ref="D40:R40" si="7">SUM(D41:D54)</f>
        <v>65000.06</v>
      </c>
      <c r="E40" s="75">
        <f t="shared" si="7"/>
        <v>12</v>
      </c>
      <c r="F40" s="75">
        <f t="shared" si="7"/>
        <v>12313.12</v>
      </c>
      <c r="G40" s="75">
        <f t="shared" si="7"/>
        <v>22</v>
      </c>
      <c r="H40" s="75">
        <f t="shared" si="7"/>
        <v>27557.44</v>
      </c>
      <c r="I40" s="75">
        <f t="shared" si="7"/>
        <v>7</v>
      </c>
      <c r="J40" s="75">
        <f t="shared" si="7"/>
        <v>9054.5</v>
      </c>
      <c r="K40" s="75">
        <f t="shared" si="7"/>
        <v>6</v>
      </c>
      <c r="L40" s="75">
        <f t="shared" si="7"/>
        <v>6450</v>
      </c>
      <c r="M40" s="75">
        <f t="shared" si="7"/>
        <v>2</v>
      </c>
      <c r="N40" s="75">
        <f t="shared" si="7"/>
        <v>4481</v>
      </c>
      <c r="O40" s="75">
        <f t="shared" si="7"/>
        <v>2</v>
      </c>
      <c r="P40" s="75">
        <f t="shared" si="7"/>
        <v>1200</v>
      </c>
      <c r="Q40" s="75">
        <f t="shared" si="7"/>
        <v>6</v>
      </c>
      <c r="R40" s="75">
        <f t="shared" si="7"/>
        <v>3944</v>
      </c>
      <c r="S40" s="75"/>
    </row>
    <row r="41" s="100" customFormat="1" ht="34.5" customHeight="1" spans="1:19">
      <c r="A41" s="76">
        <v>1</v>
      </c>
      <c r="B41" s="76" t="s">
        <v>21</v>
      </c>
      <c r="C41" s="105">
        <f t="shared" si="4"/>
        <v>0</v>
      </c>
      <c r="D41" s="105">
        <f t="shared" si="5"/>
        <v>0</v>
      </c>
      <c r="E41" s="64"/>
      <c r="F41" s="64"/>
      <c r="G41" s="64"/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</row>
    <row r="42" s="100" customFormat="1" ht="34.5" customHeight="1" spans="1:19">
      <c r="A42" s="76">
        <v>2</v>
      </c>
      <c r="B42" s="78" t="s">
        <v>53</v>
      </c>
      <c r="C42" s="105">
        <f t="shared" si="4"/>
        <v>6</v>
      </c>
      <c r="D42" s="105">
        <f t="shared" si="5"/>
        <v>11457.57</v>
      </c>
      <c r="E42" s="76">
        <v>1</v>
      </c>
      <c r="F42" s="76">
        <v>1450.87</v>
      </c>
      <c r="G42" s="76">
        <v>3</v>
      </c>
      <c r="H42" s="76">
        <v>5006.7</v>
      </c>
      <c r="I42" s="76">
        <v>1</v>
      </c>
      <c r="J42" s="76">
        <v>2200</v>
      </c>
      <c r="K42" s="76">
        <v>1</v>
      </c>
      <c r="L42" s="76">
        <v>2800</v>
      </c>
      <c r="M42" s="76"/>
      <c r="N42" s="76"/>
      <c r="O42" s="76"/>
      <c r="P42" s="76"/>
      <c r="Q42" s="76"/>
      <c r="R42" s="76"/>
      <c r="S42" s="64"/>
    </row>
    <row r="43" s="100" customFormat="1" ht="34.5" customHeight="1" spans="1:19">
      <c r="A43" s="76">
        <v>3</v>
      </c>
      <c r="B43" s="78" t="s">
        <v>54</v>
      </c>
      <c r="C43" s="105">
        <f t="shared" si="4"/>
        <v>3</v>
      </c>
      <c r="D43" s="105">
        <f t="shared" si="5"/>
        <v>3760</v>
      </c>
      <c r="E43" s="76"/>
      <c r="F43" s="76"/>
      <c r="G43" s="76">
        <v>1</v>
      </c>
      <c r="H43" s="76">
        <v>160</v>
      </c>
      <c r="I43" s="76">
        <v>2</v>
      </c>
      <c r="J43" s="76">
        <v>3600</v>
      </c>
      <c r="K43" s="76"/>
      <c r="L43" s="76"/>
      <c r="M43" s="76"/>
      <c r="N43" s="76"/>
      <c r="O43" s="76"/>
      <c r="P43" s="76"/>
      <c r="Q43" s="76"/>
      <c r="R43" s="76"/>
      <c r="S43" s="64"/>
    </row>
    <row r="44" s="96" customFormat="1" ht="34.5" customHeight="1" spans="1:19">
      <c r="A44" s="76">
        <v>4</v>
      </c>
      <c r="B44" s="76" t="s">
        <v>55</v>
      </c>
      <c r="C44" s="105">
        <f t="shared" si="4"/>
        <v>4</v>
      </c>
      <c r="D44" s="105">
        <f t="shared" si="5"/>
        <v>6388.9</v>
      </c>
      <c r="E44" s="76"/>
      <c r="F44" s="76"/>
      <c r="G44" s="76">
        <v>1</v>
      </c>
      <c r="H44" s="76">
        <v>4694.9</v>
      </c>
      <c r="I44" s="76"/>
      <c r="J44" s="76"/>
      <c r="K44" s="76"/>
      <c r="L44" s="76"/>
      <c r="M44" s="76"/>
      <c r="N44" s="76"/>
      <c r="O44" s="76"/>
      <c r="P44" s="76"/>
      <c r="Q44" s="76">
        <v>3</v>
      </c>
      <c r="R44" s="76">
        <v>1694</v>
      </c>
      <c r="S44" s="76"/>
    </row>
    <row r="45" s="100" customFormat="1" ht="34.5" customHeight="1" spans="1:19">
      <c r="A45" s="76">
        <v>5</v>
      </c>
      <c r="B45" s="78" t="s">
        <v>56</v>
      </c>
      <c r="C45" s="105">
        <f t="shared" si="4"/>
        <v>2</v>
      </c>
      <c r="D45" s="105">
        <f t="shared" si="5"/>
        <v>1946.5</v>
      </c>
      <c r="E45" s="78"/>
      <c r="F45" s="78"/>
      <c r="G45" s="78">
        <v>1</v>
      </c>
      <c r="H45" s="78">
        <v>946.5</v>
      </c>
      <c r="I45" s="78"/>
      <c r="J45" s="78"/>
      <c r="K45" s="78"/>
      <c r="L45" s="78"/>
      <c r="M45" s="78"/>
      <c r="N45" s="78"/>
      <c r="O45" s="78"/>
      <c r="P45" s="78"/>
      <c r="Q45" s="78">
        <v>1</v>
      </c>
      <c r="R45" s="78">
        <v>1000</v>
      </c>
      <c r="S45" s="64"/>
    </row>
    <row r="46" s="100" customFormat="1" ht="34.5" customHeight="1" spans="1:19">
      <c r="A46" s="76">
        <v>6</v>
      </c>
      <c r="B46" s="78" t="s">
        <v>57</v>
      </c>
      <c r="C46" s="105">
        <f t="shared" si="4"/>
        <v>2</v>
      </c>
      <c r="D46" s="105">
        <f t="shared" si="5"/>
        <v>1518</v>
      </c>
      <c r="E46" s="78"/>
      <c r="F46" s="78"/>
      <c r="G46" s="78">
        <v>2</v>
      </c>
      <c r="H46" s="78">
        <v>1518</v>
      </c>
      <c r="I46" s="78"/>
      <c r="J46" s="78"/>
      <c r="K46" s="78"/>
      <c r="L46" s="78"/>
      <c r="M46" s="78"/>
      <c r="N46" s="78"/>
      <c r="O46" s="76"/>
      <c r="P46" s="76"/>
      <c r="Q46" s="78"/>
      <c r="R46" s="78"/>
      <c r="S46" s="64"/>
    </row>
    <row r="47" s="100" customFormat="1" ht="34.5" customHeight="1" spans="1:19">
      <c r="A47" s="76">
        <v>7</v>
      </c>
      <c r="B47" s="78" t="s">
        <v>58</v>
      </c>
      <c r="C47" s="105">
        <f t="shared" si="4"/>
        <v>6</v>
      </c>
      <c r="D47" s="105">
        <f t="shared" si="5"/>
        <v>4549.5</v>
      </c>
      <c r="E47" s="76">
        <v>1</v>
      </c>
      <c r="F47" s="76">
        <v>500</v>
      </c>
      <c r="G47" s="76">
        <v>2</v>
      </c>
      <c r="H47" s="76">
        <v>1249.5</v>
      </c>
      <c r="I47" s="76">
        <v>2</v>
      </c>
      <c r="J47" s="76">
        <v>1300</v>
      </c>
      <c r="K47" s="76"/>
      <c r="L47" s="76"/>
      <c r="M47" s="76">
        <v>1</v>
      </c>
      <c r="N47" s="76">
        <v>1500</v>
      </c>
      <c r="O47" s="76"/>
      <c r="P47" s="76"/>
      <c r="Q47" s="76"/>
      <c r="R47" s="76"/>
      <c r="S47" s="64"/>
    </row>
    <row r="48" s="100" customFormat="1" ht="34.5" customHeight="1" spans="1:19">
      <c r="A48" s="76">
        <v>8</v>
      </c>
      <c r="B48" s="76" t="s">
        <v>59</v>
      </c>
      <c r="C48" s="105">
        <f t="shared" si="4"/>
        <v>4</v>
      </c>
      <c r="D48" s="105">
        <f t="shared" si="5"/>
        <v>4033.99</v>
      </c>
      <c r="E48" s="78"/>
      <c r="F48" s="78"/>
      <c r="G48" s="78">
        <v>3</v>
      </c>
      <c r="H48" s="78">
        <v>3433.99</v>
      </c>
      <c r="I48" s="78"/>
      <c r="J48" s="78"/>
      <c r="K48" s="78"/>
      <c r="L48" s="78"/>
      <c r="M48" s="78"/>
      <c r="N48" s="78"/>
      <c r="O48" s="78"/>
      <c r="P48" s="78"/>
      <c r="Q48" s="78">
        <v>1</v>
      </c>
      <c r="R48" s="78">
        <v>600</v>
      </c>
      <c r="S48" s="64"/>
    </row>
    <row r="49" s="100" customFormat="1" ht="34.5" customHeight="1" spans="1:19">
      <c r="A49" s="76">
        <v>9</v>
      </c>
      <c r="B49" s="79" t="s">
        <v>60</v>
      </c>
      <c r="C49" s="105">
        <f t="shared" si="4"/>
        <v>8</v>
      </c>
      <c r="D49" s="105">
        <f t="shared" si="5"/>
        <v>5697.42</v>
      </c>
      <c r="E49" s="78">
        <v>2</v>
      </c>
      <c r="F49" s="78">
        <v>1232.77</v>
      </c>
      <c r="G49" s="78">
        <v>2</v>
      </c>
      <c r="H49" s="78">
        <v>1164.65</v>
      </c>
      <c r="I49" s="78">
        <v>1</v>
      </c>
      <c r="J49" s="78">
        <v>600</v>
      </c>
      <c r="K49" s="78">
        <v>3</v>
      </c>
      <c r="L49" s="78">
        <v>2700</v>
      </c>
      <c r="M49" s="78"/>
      <c r="N49" s="78"/>
      <c r="O49" s="78"/>
      <c r="P49" s="78"/>
      <c r="Q49" s="78"/>
      <c r="R49" s="78"/>
      <c r="S49" s="64"/>
    </row>
    <row r="50" s="101" customFormat="1" ht="34.5" customHeight="1" spans="1:19">
      <c r="A50" s="76">
        <v>10</v>
      </c>
      <c r="B50" s="78" t="s">
        <v>61</v>
      </c>
      <c r="C50" s="105">
        <f t="shared" si="4"/>
        <v>3</v>
      </c>
      <c r="D50" s="105">
        <f t="shared" si="5"/>
        <v>4154.5</v>
      </c>
      <c r="E50" s="78">
        <v>1</v>
      </c>
      <c r="F50" s="78">
        <v>2500</v>
      </c>
      <c r="G50" s="78">
        <v>1</v>
      </c>
      <c r="H50" s="78">
        <v>300</v>
      </c>
      <c r="I50" s="78">
        <v>1</v>
      </c>
      <c r="J50" s="78">
        <v>1354.5</v>
      </c>
      <c r="K50" s="78"/>
      <c r="L50" s="78"/>
      <c r="M50" s="78"/>
      <c r="N50" s="78"/>
      <c r="O50" s="78"/>
      <c r="P50" s="78"/>
      <c r="Q50" s="78"/>
      <c r="R50" s="78"/>
      <c r="S50" s="111"/>
    </row>
    <row r="51" s="100" customFormat="1" ht="34.5" customHeight="1" spans="1:19">
      <c r="A51" s="76">
        <v>11</v>
      </c>
      <c r="B51" s="79" t="s">
        <v>62</v>
      </c>
      <c r="C51" s="105">
        <f t="shared" si="4"/>
        <v>9</v>
      </c>
      <c r="D51" s="105">
        <f t="shared" si="5"/>
        <v>5220</v>
      </c>
      <c r="E51" s="78">
        <v>4</v>
      </c>
      <c r="F51" s="78">
        <v>1750</v>
      </c>
      <c r="G51" s="78">
        <v>3</v>
      </c>
      <c r="H51" s="78">
        <v>2170</v>
      </c>
      <c r="I51" s="78"/>
      <c r="J51" s="78"/>
      <c r="K51" s="78">
        <v>1</v>
      </c>
      <c r="L51" s="78">
        <v>650</v>
      </c>
      <c r="M51" s="78"/>
      <c r="N51" s="78"/>
      <c r="O51" s="78"/>
      <c r="P51" s="78"/>
      <c r="Q51" s="78">
        <v>1</v>
      </c>
      <c r="R51" s="78">
        <v>650</v>
      </c>
      <c r="S51" s="64"/>
    </row>
    <row r="52" s="100" customFormat="1" ht="34.5" customHeight="1" spans="1:19">
      <c r="A52" s="76">
        <v>12</v>
      </c>
      <c r="B52" s="79" t="s">
        <v>63</v>
      </c>
      <c r="C52" s="105">
        <f t="shared" si="4"/>
        <v>6</v>
      </c>
      <c r="D52" s="105">
        <f t="shared" si="5"/>
        <v>9060.48</v>
      </c>
      <c r="E52" s="78">
        <v>3</v>
      </c>
      <c r="F52" s="78">
        <v>4879.48</v>
      </c>
      <c r="G52" s="78"/>
      <c r="H52" s="78"/>
      <c r="I52" s="78"/>
      <c r="J52" s="78"/>
      <c r="K52" s="78"/>
      <c r="L52" s="78"/>
      <c r="M52" s="78">
        <v>1</v>
      </c>
      <c r="N52" s="78">
        <v>2981</v>
      </c>
      <c r="O52" s="78">
        <v>2</v>
      </c>
      <c r="P52" s="78">
        <v>1200</v>
      </c>
      <c r="Q52" s="78"/>
      <c r="R52" s="78"/>
      <c r="S52" s="64"/>
    </row>
    <row r="53" s="100" customFormat="1" ht="34.5" customHeight="1" spans="1:19">
      <c r="A53" s="76">
        <v>13</v>
      </c>
      <c r="B53" s="79" t="s">
        <v>64</v>
      </c>
      <c r="C53" s="105">
        <f t="shared" si="4"/>
        <v>4</v>
      </c>
      <c r="D53" s="105">
        <f t="shared" si="5"/>
        <v>7213.2</v>
      </c>
      <c r="E53" s="78"/>
      <c r="F53" s="78"/>
      <c r="G53" s="78">
        <v>3</v>
      </c>
      <c r="H53" s="78">
        <v>6913.2</v>
      </c>
      <c r="I53" s="78"/>
      <c r="J53" s="78"/>
      <c r="K53" s="78">
        <v>1</v>
      </c>
      <c r="L53" s="78">
        <v>300</v>
      </c>
      <c r="M53" s="78"/>
      <c r="N53" s="78"/>
      <c r="O53" s="76"/>
      <c r="P53" s="76"/>
      <c r="Q53" s="78"/>
      <c r="R53" s="78"/>
      <c r="S53" s="64"/>
    </row>
    <row r="54" s="98" customFormat="1" ht="34.5" customHeight="1" spans="1:19">
      <c r="A54" s="76">
        <v>14</v>
      </c>
      <c r="B54" s="76" t="s">
        <v>65</v>
      </c>
      <c r="C54" s="105">
        <f t="shared" si="4"/>
        <v>0</v>
      </c>
      <c r="D54" s="105">
        <f t="shared" si="5"/>
        <v>0</v>
      </c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10"/>
    </row>
    <row r="55" s="95" customFormat="1" ht="34.5" customHeight="1" spans="1:19">
      <c r="A55" s="70" t="s">
        <v>66</v>
      </c>
      <c r="B55" s="70"/>
      <c r="C55" s="75">
        <f>SUM(C56:C63)</f>
        <v>113</v>
      </c>
      <c r="D55" s="75">
        <f t="shared" ref="D55:R55" si="8">SUM(D56:D63)</f>
        <v>104582</v>
      </c>
      <c r="E55" s="75">
        <f t="shared" si="8"/>
        <v>35</v>
      </c>
      <c r="F55" s="75">
        <f t="shared" si="8"/>
        <v>28725.5</v>
      </c>
      <c r="G55" s="75">
        <f t="shared" si="8"/>
        <v>39</v>
      </c>
      <c r="H55" s="75">
        <f t="shared" si="8"/>
        <v>25076.65</v>
      </c>
      <c r="I55" s="75">
        <f t="shared" si="8"/>
        <v>9</v>
      </c>
      <c r="J55" s="75">
        <f t="shared" si="8"/>
        <v>20200.64</v>
      </c>
      <c r="K55" s="75">
        <f t="shared" si="8"/>
        <v>3</v>
      </c>
      <c r="L55" s="75">
        <f t="shared" si="8"/>
        <v>2050</v>
      </c>
      <c r="M55" s="75">
        <f t="shared" si="8"/>
        <v>22</v>
      </c>
      <c r="N55" s="75">
        <f t="shared" si="8"/>
        <v>24689.21</v>
      </c>
      <c r="O55" s="75">
        <f t="shared" si="8"/>
        <v>4</v>
      </c>
      <c r="P55" s="75">
        <f t="shared" si="8"/>
        <v>2840</v>
      </c>
      <c r="Q55" s="75">
        <f t="shared" si="8"/>
        <v>1</v>
      </c>
      <c r="R55" s="75">
        <f t="shared" si="8"/>
        <v>1000</v>
      </c>
      <c r="S55" s="75"/>
    </row>
    <row r="56" s="96" customFormat="1" ht="34.5" customHeight="1" spans="1:19">
      <c r="A56" s="71">
        <v>1</v>
      </c>
      <c r="B56" s="72" t="s">
        <v>67</v>
      </c>
      <c r="C56" s="105">
        <f t="shared" ref="C56:C63" si="9">E56+G56+I56+K56+M56+O56+Q56</f>
        <v>4</v>
      </c>
      <c r="D56" s="105">
        <f t="shared" ref="D56:D63" si="10">F56+H56+J56+L56+N56+P56+R56</f>
        <v>2530</v>
      </c>
      <c r="E56" s="72">
        <v>2</v>
      </c>
      <c r="F56" s="72">
        <v>1130</v>
      </c>
      <c r="G56" s="72">
        <v>2</v>
      </c>
      <c r="H56" s="72">
        <v>1400</v>
      </c>
      <c r="I56" s="72"/>
      <c r="J56" s="72"/>
      <c r="K56" s="72"/>
      <c r="L56" s="72"/>
      <c r="M56" s="72"/>
      <c r="N56" s="72"/>
      <c r="O56" s="72"/>
      <c r="P56" s="72"/>
      <c r="Q56" s="72"/>
      <c r="R56" s="72"/>
      <c r="S56" s="76"/>
    </row>
    <row r="57" s="96" customFormat="1" ht="34.5" customHeight="1" spans="1:19">
      <c r="A57" s="71">
        <v>2</v>
      </c>
      <c r="B57" s="72" t="s">
        <v>68</v>
      </c>
      <c r="C57" s="105">
        <f t="shared" si="9"/>
        <v>14</v>
      </c>
      <c r="D57" s="105">
        <f t="shared" si="10"/>
        <v>11964.2</v>
      </c>
      <c r="E57" s="72">
        <v>4</v>
      </c>
      <c r="F57" s="72">
        <v>2577.2</v>
      </c>
      <c r="G57" s="72">
        <v>4</v>
      </c>
      <c r="H57" s="72">
        <v>4457</v>
      </c>
      <c r="I57" s="72">
        <v>1</v>
      </c>
      <c r="J57" s="72">
        <v>330</v>
      </c>
      <c r="K57" s="72">
        <v>2</v>
      </c>
      <c r="L57" s="72">
        <v>1200</v>
      </c>
      <c r="M57" s="72">
        <v>2</v>
      </c>
      <c r="N57" s="72">
        <v>3200</v>
      </c>
      <c r="O57" s="72">
        <v>1</v>
      </c>
      <c r="P57" s="72">
        <v>200</v>
      </c>
      <c r="Q57" s="72"/>
      <c r="R57" s="72"/>
      <c r="S57" s="76"/>
    </row>
    <row r="58" s="96" customFormat="1" ht="34.5" customHeight="1" spans="1:19">
      <c r="A58" s="71">
        <v>3</v>
      </c>
      <c r="B58" s="72" t="s">
        <v>69</v>
      </c>
      <c r="C58" s="105">
        <f t="shared" si="9"/>
        <v>7</v>
      </c>
      <c r="D58" s="105">
        <f t="shared" si="10"/>
        <v>6384.23</v>
      </c>
      <c r="E58" s="72"/>
      <c r="F58" s="72"/>
      <c r="G58" s="72">
        <v>3</v>
      </c>
      <c r="H58" s="72">
        <v>2284.59</v>
      </c>
      <c r="I58" s="72">
        <v>1</v>
      </c>
      <c r="J58" s="72">
        <v>849.64</v>
      </c>
      <c r="K58" s="72">
        <v>1</v>
      </c>
      <c r="L58" s="72">
        <v>850</v>
      </c>
      <c r="M58" s="72">
        <v>2</v>
      </c>
      <c r="N58" s="72">
        <v>2400</v>
      </c>
      <c r="O58" s="72"/>
      <c r="P58" s="72"/>
      <c r="Q58" s="106"/>
      <c r="R58" s="106"/>
      <c r="S58" s="76"/>
    </row>
    <row r="59" s="96" customFormat="1" ht="34.5" customHeight="1" spans="1:19">
      <c r="A59" s="71">
        <v>4</v>
      </c>
      <c r="B59" s="77" t="s">
        <v>70</v>
      </c>
      <c r="C59" s="105">
        <f t="shared" si="9"/>
        <v>30</v>
      </c>
      <c r="D59" s="105">
        <f t="shared" si="10"/>
        <v>35982.03</v>
      </c>
      <c r="E59" s="72">
        <v>7</v>
      </c>
      <c r="F59" s="72">
        <v>6060</v>
      </c>
      <c r="G59" s="72">
        <v>17</v>
      </c>
      <c r="H59" s="72">
        <v>8956</v>
      </c>
      <c r="I59" s="72">
        <v>1</v>
      </c>
      <c r="J59" s="72">
        <v>15000</v>
      </c>
      <c r="K59" s="72"/>
      <c r="L59" s="72"/>
      <c r="M59" s="72">
        <v>5</v>
      </c>
      <c r="N59" s="72">
        <v>5966.03</v>
      </c>
      <c r="O59" s="72"/>
      <c r="P59" s="72"/>
      <c r="Q59" s="72"/>
      <c r="R59" s="72"/>
      <c r="S59" s="76"/>
    </row>
    <row r="60" s="96" customFormat="1" ht="34.5" customHeight="1" spans="1:19">
      <c r="A60" s="71">
        <v>5</v>
      </c>
      <c r="B60" s="77" t="s">
        <v>71</v>
      </c>
      <c r="C60" s="105">
        <f t="shared" si="9"/>
        <v>10</v>
      </c>
      <c r="D60" s="105">
        <f t="shared" si="10"/>
        <v>9323.76</v>
      </c>
      <c r="E60" s="72">
        <v>4</v>
      </c>
      <c r="F60" s="72">
        <v>5630</v>
      </c>
      <c r="G60" s="72">
        <v>5</v>
      </c>
      <c r="H60" s="72">
        <v>2693.76</v>
      </c>
      <c r="I60" s="72"/>
      <c r="J60" s="72"/>
      <c r="K60" s="72"/>
      <c r="L60" s="72"/>
      <c r="M60" s="72"/>
      <c r="N60" s="72"/>
      <c r="O60" s="72"/>
      <c r="P60" s="72"/>
      <c r="Q60" s="106">
        <v>1</v>
      </c>
      <c r="R60" s="106">
        <v>1000</v>
      </c>
      <c r="S60" s="76"/>
    </row>
    <row r="61" s="96" customFormat="1" ht="34.5" customHeight="1" spans="1:19">
      <c r="A61" s="71">
        <v>6</v>
      </c>
      <c r="B61" s="72" t="s">
        <v>72</v>
      </c>
      <c r="C61" s="105">
        <f t="shared" si="9"/>
        <v>11</v>
      </c>
      <c r="D61" s="105">
        <f t="shared" si="10"/>
        <v>9881</v>
      </c>
      <c r="E61" s="72">
        <v>2</v>
      </c>
      <c r="F61" s="72">
        <v>740</v>
      </c>
      <c r="G61" s="72">
        <v>1</v>
      </c>
      <c r="H61" s="72">
        <v>2000</v>
      </c>
      <c r="I61" s="72">
        <v>2</v>
      </c>
      <c r="J61" s="72">
        <v>2521</v>
      </c>
      <c r="K61" s="72"/>
      <c r="L61" s="72"/>
      <c r="M61" s="72">
        <v>4</v>
      </c>
      <c r="N61" s="72">
        <v>2820</v>
      </c>
      <c r="O61" s="72">
        <v>2</v>
      </c>
      <c r="P61" s="72">
        <v>1800</v>
      </c>
      <c r="Q61" s="106"/>
      <c r="R61" s="106"/>
      <c r="S61" s="76"/>
    </row>
    <row r="62" s="96" customFormat="1" ht="34.5" customHeight="1" spans="1:19">
      <c r="A62" s="71">
        <v>7</v>
      </c>
      <c r="B62" s="77" t="s">
        <v>73</v>
      </c>
      <c r="C62" s="105">
        <f t="shared" si="9"/>
        <v>17</v>
      </c>
      <c r="D62" s="105">
        <f t="shared" si="10"/>
        <v>9804</v>
      </c>
      <c r="E62" s="72">
        <v>10</v>
      </c>
      <c r="F62" s="72">
        <v>7847</v>
      </c>
      <c r="G62" s="72">
        <v>3</v>
      </c>
      <c r="H62" s="72">
        <v>457</v>
      </c>
      <c r="I62" s="72">
        <v>4</v>
      </c>
      <c r="J62" s="72">
        <v>1500</v>
      </c>
      <c r="K62" s="72"/>
      <c r="L62" s="72"/>
      <c r="M62" s="72"/>
      <c r="N62" s="72"/>
      <c r="O62" s="72"/>
      <c r="P62" s="72"/>
      <c r="Q62" s="106"/>
      <c r="R62" s="106"/>
      <c r="S62" s="76"/>
    </row>
    <row r="63" s="96" customFormat="1" ht="34.5" customHeight="1" spans="1:19">
      <c r="A63" s="71">
        <v>8</v>
      </c>
      <c r="B63" s="77" t="s">
        <v>74</v>
      </c>
      <c r="C63" s="105">
        <f t="shared" si="9"/>
        <v>20</v>
      </c>
      <c r="D63" s="105">
        <f t="shared" si="10"/>
        <v>18712.78</v>
      </c>
      <c r="E63" s="72">
        <v>6</v>
      </c>
      <c r="F63" s="72">
        <v>4741.3</v>
      </c>
      <c r="G63" s="72">
        <v>4</v>
      </c>
      <c r="H63" s="72">
        <v>2828.3</v>
      </c>
      <c r="I63" s="72"/>
      <c r="J63" s="72"/>
      <c r="K63" s="72"/>
      <c r="L63" s="72"/>
      <c r="M63" s="72">
        <v>9</v>
      </c>
      <c r="N63" s="72">
        <v>10303.18</v>
      </c>
      <c r="O63" s="72">
        <v>1</v>
      </c>
      <c r="P63" s="72">
        <v>840</v>
      </c>
      <c r="Q63" s="106"/>
      <c r="R63" s="106"/>
      <c r="S63" s="76"/>
    </row>
    <row r="64" s="97" customFormat="1" ht="34.5" customHeight="1" spans="1:19">
      <c r="A64" s="70" t="s">
        <v>75</v>
      </c>
      <c r="B64" s="70"/>
      <c r="C64" s="104">
        <f>SUM(C65:C76)</f>
        <v>100</v>
      </c>
      <c r="D64" s="104">
        <f>SUM(D65:D76)</f>
        <v>86401.63</v>
      </c>
      <c r="E64" s="104">
        <f>SUM(E65:E76)</f>
        <v>21</v>
      </c>
      <c r="F64" s="104">
        <f t="shared" ref="D64:R64" si="11">SUM(F65:F76)</f>
        <v>17015.6</v>
      </c>
      <c r="G64" s="104">
        <f t="shared" si="11"/>
        <v>22</v>
      </c>
      <c r="H64" s="104">
        <f t="shared" si="11"/>
        <v>23568.77</v>
      </c>
      <c r="I64" s="104">
        <f t="shared" si="11"/>
        <v>20</v>
      </c>
      <c r="J64" s="104">
        <f t="shared" si="11"/>
        <v>14693.72</v>
      </c>
      <c r="K64" s="104">
        <f t="shared" si="11"/>
        <v>4</v>
      </c>
      <c r="L64" s="104">
        <f t="shared" si="11"/>
        <v>2768.54</v>
      </c>
      <c r="M64" s="104">
        <f t="shared" si="11"/>
        <v>21</v>
      </c>
      <c r="N64" s="104">
        <f t="shared" si="11"/>
        <v>18560</v>
      </c>
      <c r="O64" s="104">
        <f t="shared" si="11"/>
        <v>6</v>
      </c>
      <c r="P64" s="104">
        <f t="shared" si="11"/>
        <v>6548</v>
      </c>
      <c r="Q64" s="104">
        <f t="shared" si="11"/>
        <v>6</v>
      </c>
      <c r="R64" s="104">
        <f t="shared" si="11"/>
        <v>3247</v>
      </c>
      <c r="S64" s="109"/>
    </row>
    <row r="65" s="99" customFormat="1" ht="34.5" customHeight="1" spans="1:19">
      <c r="A65" s="72">
        <v>1</v>
      </c>
      <c r="B65" s="72" t="s">
        <v>21</v>
      </c>
      <c r="C65" s="105">
        <f>E65+G65+I65+K65+M65+O65+Q65</f>
        <v>0</v>
      </c>
      <c r="D65" s="105">
        <f>F65+H65+J65+L65+N65+P65+R65</f>
        <v>0</v>
      </c>
      <c r="E65" s="72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  <c r="R65" s="72"/>
      <c r="S65" s="106"/>
    </row>
    <row r="66" s="99" customFormat="1" ht="34.5" customHeight="1" spans="1:19">
      <c r="A66" s="72">
        <v>2</v>
      </c>
      <c r="B66" s="72" t="s">
        <v>76</v>
      </c>
      <c r="C66" s="105">
        <f>E66+G66+I66+K66+M66+O66+Q66</f>
        <v>8</v>
      </c>
      <c r="D66" s="105">
        <f>F66+H66+J66+L66+N66+P66+R66</f>
        <v>6429</v>
      </c>
      <c r="E66" s="72"/>
      <c r="F66" s="72"/>
      <c r="G66" s="72">
        <v>3</v>
      </c>
      <c r="H66" s="72">
        <v>3237</v>
      </c>
      <c r="I66" s="72">
        <v>1</v>
      </c>
      <c r="J66" s="72">
        <v>280</v>
      </c>
      <c r="K66" s="72"/>
      <c r="L66" s="72"/>
      <c r="M66" s="72">
        <v>3</v>
      </c>
      <c r="N66" s="72">
        <v>2470</v>
      </c>
      <c r="O66" s="72"/>
      <c r="P66" s="72"/>
      <c r="Q66" s="72">
        <v>1</v>
      </c>
      <c r="R66" s="72">
        <v>442</v>
      </c>
      <c r="S66" s="106"/>
    </row>
    <row r="67" s="99" customFormat="1" ht="34.5" customHeight="1" spans="1:19">
      <c r="A67" s="72">
        <v>3</v>
      </c>
      <c r="B67" s="72" t="s">
        <v>77</v>
      </c>
      <c r="C67" s="105">
        <f>E67+G67+I67+K67+M67+O67+Q67</f>
        <v>3</v>
      </c>
      <c r="D67" s="105">
        <f>F67+H67+J67+L67+N67+P67+R67</f>
        <v>4000</v>
      </c>
      <c r="E67" s="112"/>
      <c r="F67" s="112"/>
      <c r="G67" s="112">
        <v>1</v>
      </c>
      <c r="H67" s="112">
        <v>3000</v>
      </c>
      <c r="I67" s="112">
        <v>2</v>
      </c>
      <c r="J67" s="112">
        <v>1000</v>
      </c>
      <c r="K67" s="112"/>
      <c r="L67" s="112"/>
      <c r="M67" s="112"/>
      <c r="N67" s="112"/>
      <c r="O67" s="112"/>
      <c r="P67" s="112"/>
      <c r="Q67" s="112"/>
      <c r="R67" s="112"/>
      <c r="S67" s="106"/>
    </row>
    <row r="68" s="99" customFormat="1" ht="34.5" customHeight="1" spans="1:19">
      <c r="A68" s="72">
        <v>4</v>
      </c>
      <c r="B68" s="72" t="s">
        <v>78</v>
      </c>
      <c r="C68" s="105">
        <f>E68+G68+I68+K68+M68+O68+Q68</f>
        <v>4</v>
      </c>
      <c r="D68" s="105">
        <f>F68+H68+J68+L68+N68+P68+R68</f>
        <v>3525</v>
      </c>
      <c r="E68" s="72">
        <v>2</v>
      </c>
      <c r="F68" s="72">
        <v>1990</v>
      </c>
      <c r="G68" s="72">
        <v>2</v>
      </c>
      <c r="H68" s="72">
        <v>1535</v>
      </c>
      <c r="I68" s="72"/>
      <c r="J68" s="72"/>
      <c r="K68" s="72"/>
      <c r="L68" s="72"/>
      <c r="M68" s="72"/>
      <c r="N68" s="72"/>
      <c r="O68" s="72"/>
      <c r="P68" s="72"/>
      <c r="Q68" s="72"/>
      <c r="R68" s="72"/>
      <c r="S68" s="106"/>
    </row>
    <row r="69" s="99" customFormat="1" ht="34.5" customHeight="1" spans="1:19">
      <c r="A69" s="72">
        <v>5</v>
      </c>
      <c r="B69" s="72" t="s">
        <v>79</v>
      </c>
      <c r="C69" s="105">
        <f>E69+G69+I69+K69+M69+O69+Q69</f>
        <v>11</v>
      </c>
      <c r="D69" s="105">
        <f>F69+H69+J69+L69+N69+P69+R69</f>
        <v>9140.4</v>
      </c>
      <c r="E69" s="72">
        <v>5</v>
      </c>
      <c r="F69" s="72">
        <v>5210</v>
      </c>
      <c r="G69" s="72">
        <v>2</v>
      </c>
      <c r="H69" s="72">
        <v>1440.4</v>
      </c>
      <c r="I69" s="72">
        <v>4</v>
      </c>
      <c r="J69" s="72">
        <v>2490</v>
      </c>
      <c r="K69" s="72"/>
      <c r="L69" s="72"/>
      <c r="M69" s="72"/>
      <c r="N69" s="72"/>
      <c r="O69" s="72"/>
      <c r="P69" s="72"/>
      <c r="Q69" s="72"/>
      <c r="R69" s="72"/>
      <c r="S69" s="106"/>
    </row>
    <row r="70" s="99" customFormat="1" ht="34.5" customHeight="1" spans="1:19">
      <c r="A70" s="72">
        <v>6</v>
      </c>
      <c r="B70" s="72" t="s">
        <v>80</v>
      </c>
      <c r="C70" s="105">
        <f t="shared" ref="C70:C98" si="12">E70+G70+I70+K70+M70+O70+Q70</f>
        <v>6</v>
      </c>
      <c r="D70" s="105">
        <f t="shared" ref="D70:D98" si="13">F70+H70+J70+L70+N70+P70+R70</f>
        <v>4795</v>
      </c>
      <c r="E70" s="72">
        <v>1</v>
      </c>
      <c r="F70" s="72">
        <v>35</v>
      </c>
      <c r="G70" s="72">
        <v>1</v>
      </c>
      <c r="H70" s="72">
        <v>2500</v>
      </c>
      <c r="I70" s="72">
        <v>1</v>
      </c>
      <c r="J70" s="72">
        <v>560</v>
      </c>
      <c r="K70" s="72"/>
      <c r="L70" s="72"/>
      <c r="M70" s="72">
        <v>2</v>
      </c>
      <c r="N70" s="72">
        <v>1550</v>
      </c>
      <c r="O70" s="72"/>
      <c r="P70" s="72"/>
      <c r="Q70" s="72">
        <v>1</v>
      </c>
      <c r="R70" s="72">
        <v>150</v>
      </c>
      <c r="S70" s="106"/>
    </row>
    <row r="71" s="99" customFormat="1" ht="34.5" customHeight="1" spans="1:19">
      <c r="A71" s="72">
        <v>7</v>
      </c>
      <c r="B71" s="72" t="s">
        <v>81</v>
      </c>
      <c r="C71" s="105">
        <f t="shared" si="12"/>
        <v>9</v>
      </c>
      <c r="D71" s="105">
        <f t="shared" si="13"/>
        <v>12657.98</v>
      </c>
      <c r="E71" s="72">
        <v>2</v>
      </c>
      <c r="F71" s="72">
        <v>1125</v>
      </c>
      <c r="G71" s="72">
        <v>1</v>
      </c>
      <c r="H71" s="72">
        <v>917</v>
      </c>
      <c r="I71" s="72">
        <v>1</v>
      </c>
      <c r="J71" s="72">
        <v>4135.98</v>
      </c>
      <c r="K71" s="72"/>
      <c r="L71" s="72"/>
      <c r="M71" s="72">
        <v>3</v>
      </c>
      <c r="N71" s="72">
        <v>3560</v>
      </c>
      <c r="O71" s="72">
        <v>2</v>
      </c>
      <c r="P71" s="72">
        <v>2920</v>
      </c>
      <c r="Q71" s="72"/>
      <c r="R71" s="72"/>
      <c r="S71" s="106"/>
    </row>
    <row r="72" s="99" customFormat="1" ht="34.5" customHeight="1" spans="1:19">
      <c r="A72" s="72">
        <v>8</v>
      </c>
      <c r="B72" s="72" t="s">
        <v>82</v>
      </c>
      <c r="C72" s="105">
        <f t="shared" si="12"/>
        <v>9</v>
      </c>
      <c r="D72" s="105">
        <f t="shared" si="13"/>
        <v>7350</v>
      </c>
      <c r="E72" s="72">
        <v>2</v>
      </c>
      <c r="F72" s="72">
        <v>860</v>
      </c>
      <c r="G72" s="72">
        <v>2</v>
      </c>
      <c r="H72" s="72">
        <v>320</v>
      </c>
      <c r="I72" s="72"/>
      <c r="J72" s="72"/>
      <c r="K72" s="72">
        <v>1</v>
      </c>
      <c r="L72" s="72">
        <v>1000</v>
      </c>
      <c r="M72" s="72">
        <v>2</v>
      </c>
      <c r="N72" s="72">
        <v>2670</v>
      </c>
      <c r="O72" s="72"/>
      <c r="P72" s="72"/>
      <c r="Q72" s="72">
        <v>2</v>
      </c>
      <c r="R72" s="72">
        <v>2500</v>
      </c>
      <c r="S72" s="106"/>
    </row>
    <row r="73" s="99" customFormat="1" ht="34.5" customHeight="1" spans="1:19">
      <c r="A73" s="72">
        <v>9</v>
      </c>
      <c r="B73" s="72" t="s">
        <v>83</v>
      </c>
      <c r="C73" s="105">
        <f t="shared" si="12"/>
        <v>15</v>
      </c>
      <c r="D73" s="105">
        <f t="shared" si="13"/>
        <v>9169.2</v>
      </c>
      <c r="E73" s="72">
        <v>2</v>
      </c>
      <c r="F73" s="72">
        <v>896</v>
      </c>
      <c r="G73" s="72">
        <v>3</v>
      </c>
      <c r="H73" s="72">
        <v>1422.2</v>
      </c>
      <c r="I73" s="72">
        <v>1</v>
      </c>
      <c r="J73" s="72">
        <v>100</v>
      </c>
      <c r="K73" s="72">
        <v>2</v>
      </c>
      <c r="L73" s="72">
        <v>1500</v>
      </c>
      <c r="M73" s="72">
        <v>3</v>
      </c>
      <c r="N73" s="72">
        <v>2393</v>
      </c>
      <c r="O73" s="72">
        <v>3</v>
      </c>
      <c r="P73" s="72">
        <v>2798</v>
      </c>
      <c r="Q73" s="72">
        <v>1</v>
      </c>
      <c r="R73" s="72">
        <v>60</v>
      </c>
      <c r="S73" s="106"/>
    </row>
    <row r="74" s="99" customFormat="1" ht="34.5" customHeight="1" spans="1:19">
      <c r="A74" s="72">
        <v>10</v>
      </c>
      <c r="B74" s="72" t="s">
        <v>84</v>
      </c>
      <c r="C74" s="105">
        <f t="shared" si="12"/>
        <v>10</v>
      </c>
      <c r="D74" s="105">
        <f t="shared" si="13"/>
        <v>9390</v>
      </c>
      <c r="E74" s="72">
        <v>1</v>
      </c>
      <c r="F74" s="72">
        <v>860</v>
      </c>
      <c r="G74" s="72">
        <v>3</v>
      </c>
      <c r="H74" s="72">
        <v>3740</v>
      </c>
      <c r="I74" s="72">
        <v>1</v>
      </c>
      <c r="J74" s="72">
        <v>950</v>
      </c>
      <c r="K74" s="72"/>
      <c r="L74" s="72"/>
      <c r="M74" s="72">
        <v>3</v>
      </c>
      <c r="N74" s="72">
        <v>2915</v>
      </c>
      <c r="O74" s="72">
        <v>1</v>
      </c>
      <c r="P74" s="72">
        <v>830</v>
      </c>
      <c r="Q74" s="72">
        <v>1</v>
      </c>
      <c r="R74" s="72">
        <v>95</v>
      </c>
      <c r="S74" s="106"/>
    </row>
    <row r="75" s="99" customFormat="1" ht="34.5" customHeight="1" spans="1:19">
      <c r="A75" s="72">
        <v>11</v>
      </c>
      <c r="B75" s="72" t="s">
        <v>85</v>
      </c>
      <c r="C75" s="105">
        <f t="shared" si="12"/>
        <v>17</v>
      </c>
      <c r="D75" s="105">
        <f t="shared" si="13"/>
        <v>11035.05</v>
      </c>
      <c r="E75" s="72">
        <v>5</v>
      </c>
      <c r="F75" s="72">
        <v>3239.6</v>
      </c>
      <c r="G75" s="72">
        <v>2</v>
      </c>
      <c r="H75" s="72">
        <v>1859.17</v>
      </c>
      <c r="I75" s="72">
        <v>6</v>
      </c>
      <c r="J75" s="72">
        <v>3517.74</v>
      </c>
      <c r="K75" s="72">
        <v>1</v>
      </c>
      <c r="L75" s="72">
        <v>268.54</v>
      </c>
      <c r="M75" s="72">
        <v>3</v>
      </c>
      <c r="N75" s="72">
        <v>2150</v>
      </c>
      <c r="O75" s="72"/>
      <c r="P75" s="72"/>
      <c r="Q75" s="72"/>
      <c r="R75" s="72"/>
      <c r="S75" s="106"/>
    </row>
    <row r="76" s="99" customFormat="1" ht="34.5" customHeight="1" spans="1:19">
      <c r="A76" s="72">
        <v>12</v>
      </c>
      <c r="B76" s="72" t="s">
        <v>86</v>
      </c>
      <c r="C76" s="105">
        <f t="shared" si="12"/>
        <v>8</v>
      </c>
      <c r="D76" s="105">
        <f t="shared" si="13"/>
        <v>8910</v>
      </c>
      <c r="E76" s="72">
        <v>1</v>
      </c>
      <c r="F76" s="72">
        <v>2800</v>
      </c>
      <c r="G76" s="72">
        <v>2</v>
      </c>
      <c r="H76" s="72">
        <v>3598</v>
      </c>
      <c r="I76" s="72">
        <v>3</v>
      </c>
      <c r="J76" s="72">
        <v>1660</v>
      </c>
      <c r="K76" s="72"/>
      <c r="L76" s="72"/>
      <c r="M76" s="72">
        <v>2</v>
      </c>
      <c r="N76" s="72">
        <v>852</v>
      </c>
      <c r="O76" s="72"/>
      <c r="P76" s="72"/>
      <c r="Q76" s="72"/>
      <c r="R76" s="72"/>
      <c r="S76" s="106"/>
    </row>
    <row r="77" s="95" customFormat="1" ht="34.5" customHeight="1" spans="1:19">
      <c r="A77" s="70" t="s">
        <v>87</v>
      </c>
      <c r="B77" s="70"/>
      <c r="C77" s="104">
        <f>SUM(C78:C89)</f>
        <v>61</v>
      </c>
      <c r="D77" s="104">
        <f>SUM(D78:D89)</f>
        <v>51866.65</v>
      </c>
      <c r="E77" s="104">
        <f>SUM(E78:E89)</f>
        <v>3</v>
      </c>
      <c r="F77" s="104">
        <f t="shared" ref="D77:R77" si="14">SUM(F78:F89)</f>
        <v>983.06</v>
      </c>
      <c r="G77" s="104">
        <f t="shared" si="14"/>
        <v>31</v>
      </c>
      <c r="H77" s="104">
        <f t="shared" si="14"/>
        <v>29366.74</v>
      </c>
      <c r="I77" s="104">
        <f t="shared" si="14"/>
        <v>5</v>
      </c>
      <c r="J77" s="104">
        <f t="shared" si="14"/>
        <v>6388</v>
      </c>
      <c r="K77" s="104">
        <f t="shared" si="14"/>
        <v>6</v>
      </c>
      <c r="L77" s="104">
        <f t="shared" si="14"/>
        <v>4741</v>
      </c>
      <c r="M77" s="104">
        <f t="shared" si="14"/>
        <v>8</v>
      </c>
      <c r="N77" s="104">
        <f t="shared" si="14"/>
        <v>6472.5</v>
      </c>
      <c r="O77" s="104">
        <f t="shared" si="14"/>
        <v>5</v>
      </c>
      <c r="P77" s="104">
        <f t="shared" si="14"/>
        <v>1789.75</v>
      </c>
      <c r="Q77" s="104">
        <f t="shared" si="14"/>
        <v>3</v>
      </c>
      <c r="R77" s="104">
        <f t="shared" si="14"/>
        <v>2125.6</v>
      </c>
      <c r="S77" s="75"/>
    </row>
    <row r="78" s="100" customFormat="1" ht="34.5" customHeight="1" spans="1:19">
      <c r="A78" s="72">
        <v>1</v>
      </c>
      <c r="B78" s="72" t="s">
        <v>21</v>
      </c>
      <c r="C78" s="105">
        <f t="shared" si="12"/>
        <v>0</v>
      </c>
      <c r="D78" s="105">
        <f t="shared" si="13"/>
        <v>0</v>
      </c>
      <c r="E78" s="105"/>
      <c r="F78" s="105"/>
      <c r="G78" s="105"/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64"/>
    </row>
    <row r="79" s="100" customFormat="1" ht="34.5" customHeight="1" spans="1:19">
      <c r="A79" s="72">
        <v>2</v>
      </c>
      <c r="B79" s="72" t="s">
        <v>88</v>
      </c>
      <c r="C79" s="105">
        <f t="shared" si="12"/>
        <v>7</v>
      </c>
      <c r="D79" s="105">
        <f t="shared" si="13"/>
        <v>5907.5</v>
      </c>
      <c r="E79" s="76"/>
      <c r="F79" s="76"/>
      <c r="G79" s="76">
        <v>1</v>
      </c>
      <c r="H79" s="76">
        <v>1900</v>
      </c>
      <c r="I79" s="76">
        <v>3</v>
      </c>
      <c r="J79" s="76">
        <v>2990</v>
      </c>
      <c r="K79" s="76">
        <v>1</v>
      </c>
      <c r="L79" s="76">
        <v>800</v>
      </c>
      <c r="M79" s="76">
        <v>1</v>
      </c>
      <c r="N79" s="76">
        <v>157.5</v>
      </c>
      <c r="O79" s="76">
        <v>1</v>
      </c>
      <c r="P79" s="76">
        <v>60</v>
      </c>
      <c r="Q79" s="106"/>
      <c r="R79" s="106"/>
      <c r="S79" s="64"/>
    </row>
    <row r="80" s="100" customFormat="1" ht="34.5" customHeight="1" spans="1:19">
      <c r="A80" s="72">
        <v>3</v>
      </c>
      <c r="B80" s="72" t="s">
        <v>89</v>
      </c>
      <c r="C80" s="105">
        <f t="shared" si="12"/>
        <v>10</v>
      </c>
      <c r="D80" s="105">
        <f t="shared" si="13"/>
        <v>9974.25</v>
      </c>
      <c r="E80" s="76"/>
      <c r="F80" s="76"/>
      <c r="G80" s="76">
        <v>8</v>
      </c>
      <c r="H80" s="76">
        <v>9444.25</v>
      </c>
      <c r="I80" s="76"/>
      <c r="J80" s="76"/>
      <c r="K80" s="76">
        <v>1</v>
      </c>
      <c r="L80" s="72">
        <v>250</v>
      </c>
      <c r="M80" s="72"/>
      <c r="N80" s="72"/>
      <c r="O80" s="76">
        <v>1</v>
      </c>
      <c r="P80" s="76">
        <v>280</v>
      </c>
      <c r="Q80" s="76"/>
      <c r="R80" s="106"/>
      <c r="S80" s="64"/>
    </row>
    <row r="81" s="100" customFormat="1" ht="34.5" customHeight="1" spans="1:19">
      <c r="A81" s="72">
        <v>4</v>
      </c>
      <c r="B81" s="72" t="s">
        <v>90</v>
      </c>
      <c r="C81" s="105">
        <f t="shared" si="12"/>
        <v>7</v>
      </c>
      <c r="D81" s="105">
        <f t="shared" si="13"/>
        <v>10335.3</v>
      </c>
      <c r="E81" s="72"/>
      <c r="F81" s="72"/>
      <c r="G81" s="72">
        <v>1</v>
      </c>
      <c r="H81" s="72">
        <v>3268.8</v>
      </c>
      <c r="I81" s="72">
        <v>2</v>
      </c>
      <c r="J81" s="72">
        <v>3398</v>
      </c>
      <c r="K81" s="72">
        <v>1</v>
      </c>
      <c r="L81" s="72">
        <v>356</v>
      </c>
      <c r="M81" s="72">
        <v>2</v>
      </c>
      <c r="N81" s="72">
        <v>2512.5</v>
      </c>
      <c r="O81" s="72"/>
      <c r="P81" s="72"/>
      <c r="Q81" s="106">
        <v>1</v>
      </c>
      <c r="R81" s="106">
        <v>800</v>
      </c>
      <c r="S81" s="64"/>
    </row>
    <row r="82" s="100" customFormat="1" ht="34.5" customHeight="1" spans="1:19">
      <c r="A82" s="72">
        <v>5</v>
      </c>
      <c r="B82" s="72" t="s">
        <v>91</v>
      </c>
      <c r="C82" s="105">
        <f t="shared" si="12"/>
        <v>5</v>
      </c>
      <c r="D82" s="105">
        <f t="shared" si="13"/>
        <v>5527.6</v>
      </c>
      <c r="E82" s="72"/>
      <c r="F82" s="106"/>
      <c r="G82" s="72">
        <v>2</v>
      </c>
      <c r="H82" s="106">
        <v>2165.1</v>
      </c>
      <c r="I82" s="76"/>
      <c r="J82" s="76"/>
      <c r="K82" s="72"/>
      <c r="L82" s="106"/>
      <c r="M82" s="106">
        <v>2</v>
      </c>
      <c r="N82" s="106">
        <v>3062.5</v>
      </c>
      <c r="O82" s="72"/>
      <c r="P82" s="106"/>
      <c r="Q82" s="106">
        <v>1</v>
      </c>
      <c r="R82" s="106">
        <v>300</v>
      </c>
      <c r="S82" s="64"/>
    </row>
    <row r="83" s="100" customFormat="1" ht="34.5" customHeight="1" spans="1:19">
      <c r="A83" s="72">
        <v>6</v>
      </c>
      <c r="B83" s="72" t="s">
        <v>92</v>
      </c>
      <c r="C83" s="105">
        <f t="shared" si="12"/>
        <v>9</v>
      </c>
      <c r="D83" s="105">
        <f t="shared" si="13"/>
        <v>4938.06</v>
      </c>
      <c r="E83" s="76">
        <v>2</v>
      </c>
      <c r="F83" s="76">
        <v>933.06</v>
      </c>
      <c r="G83" s="76">
        <v>1</v>
      </c>
      <c r="H83" s="76">
        <v>800</v>
      </c>
      <c r="I83" s="76"/>
      <c r="J83" s="76"/>
      <c r="K83" s="76">
        <v>2</v>
      </c>
      <c r="L83" s="72">
        <v>1860</v>
      </c>
      <c r="M83" s="76">
        <v>2</v>
      </c>
      <c r="N83" s="72">
        <v>290</v>
      </c>
      <c r="O83" s="76">
        <v>2</v>
      </c>
      <c r="P83" s="76">
        <v>1055</v>
      </c>
      <c r="Q83" s="76"/>
      <c r="R83" s="106"/>
      <c r="S83" s="64"/>
    </row>
    <row r="84" s="100" customFormat="1" ht="34.5" customHeight="1" spans="1:19">
      <c r="A84" s="72">
        <v>7</v>
      </c>
      <c r="B84" s="72" t="s">
        <v>93</v>
      </c>
      <c r="C84" s="105">
        <f t="shared" si="12"/>
        <v>3</v>
      </c>
      <c r="D84" s="105">
        <f t="shared" si="13"/>
        <v>1590</v>
      </c>
      <c r="E84" s="72">
        <v>1</v>
      </c>
      <c r="F84" s="72">
        <v>50</v>
      </c>
      <c r="G84" s="72">
        <v>2</v>
      </c>
      <c r="H84" s="72">
        <v>1540</v>
      </c>
      <c r="I84" s="72"/>
      <c r="J84" s="72"/>
      <c r="K84" s="72"/>
      <c r="L84" s="72"/>
      <c r="M84" s="72"/>
      <c r="N84" s="72"/>
      <c r="O84" s="72"/>
      <c r="P84" s="72"/>
      <c r="Q84" s="106"/>
      <c r="R84" s="106"/>
      <c r="S84" s="64"/>
    </row>
    <row r="85" s="100" customFormat="1" ht="34.5" customHeight="1" spans="1:19">
      <c r="A85" s="72">
        <v>8</v>
      </c>
      <c r="B85" s="72" t="s">
        <v>94</v>
      </c>
      <c r="C85" s="105">
        <f t="shared" si="12"/>
        <v>3</v>
      </c>
      <c r="D85" s="105">
        <f t="shared" si="13"/>
        <v>697.5</v>
      </c>
      <c r="E85" s="76"/>
      <c r="F85" s="76"/>
      <c r="G85" s="76">
        <v>2</v>
      </c>
      <c r="H85" s="76">
        <v>247.5</v>
      </c>
      <c r="I85" s="76"/>
      <c r="J85" s="76"/>
      <c r="K85" s="76"/>
      <c r="L85" s="76"/>
      <c r="M85" s="76">
        <v>1</v>
      </c>
      <c r="N85" s="76">
        <v>450</v>
      </c>
      <c r="O85" s="76"/>
      <c r="P85" s="76"/>
      <c r="Q85" s="106"/>
      <c r="R85" s="106"/>
      <c r="S85" s="64"/>
    </row>
    <row r="86" s="100" customFormat="1" ht="34.5" customHeight="1" spans="1:19">
      <c r="A86" s="72">
        <v>9</v>
      </c>
      <c r="B86" s="67" t="s">
        <v>95</v>
      </c>
      <c r="C86" s="105">
        <f t="shared" si="12"/>
        <v>5</v>
      </c>
      <c r="D86" s="105">
        <f t="shared" si="13"/>
        <v>2778.25</v>
      </c>
      <c r="E86" s="76"/>
      <c r="F86" s="76"/>
      <c r="G86" s="76">
        <v>4</v>
      </c>
      <c r="H86" s="76">
        <v>2383.5</v>
      </c>
      <c r="I86" s="76"/>
      <c r="J86" s="76"/>
      <c r="K86" s="76"/>
      <c r="L86" s="76"/>
      <c r="M86" s="76"/>
      <c r="N86" s="76"/>
      <c r="O86" s="76">
        <v>1</v>
      </c>
      <c r="P86" s="76">
        <v>394.75</v>
      </c>
      <c r="Q86" s="76"/>
      <c r="R86" s="76"/>
      <c r="S86" s="64"/>
    </row>
    <row r="87" s="100" customFormat="1" ht="34.5" customHeight="1" spans="1:19">
      <c r="A87" s="72">
        <v>10</v>
      </c>
      <c r="B87" s="72" t="s">
        <v>96</v>
      </c>
      <c r="C87" s="105">
        <f t="shared" si="12"/>
        <v>3</v>
      </c>
      <c r="D87" s="105">
        <f t="shared" si="13"/>
        <v>3155</v>
      </c>
      <c r="E87" s="76"/>
      <c r="F87" s="76"/>
      <c r="G87" s="76">
        <v>2</v>
      </c>
      <c r="H87" s="76">
        <v>1680</v>
      </c>
      <c r="I87" s="76"/>
      <c r="J87" s="76"/>
      <c r="K87" s="76">
        <v>1</v>
      </c>
      <c r="L87" s="76">
        <v>1475</v>
      </c>
      <c r="M87" s="76"/>
      <c r="N87" s="76"/>
      <c r="O87" s="76"/>
      <c r="P87" s="76"/>
      <c r="Q87" s="106"/>
      <c r="R87" s="106"/>
      <c r="S87" s="64"/>
    </row>
    <row r="88" s="100" customFormat="1" ht="34.5" customHeight="1" spans="1:19">
      <c r="A88" s="72">
        <v>11</v>
      </c>
      <c r="B88" s="67" t="s">
        <v>97</v>
      </c>
      <c r="C88" s="105">
        <f t="shared" si="12"/>
        <v>5</v>
      </c>
      <c r="D88" s="105">
        <f t="shared" si="13"/>
        <v>4930</v>
      </c>
      <c r="E88" s="72"/>
      <c r="F88" s="72"/>
      <c r="G88" s="72">
        <v>5</v>
      </c>
      <c r="H88" s="72">
        <v>4930</v>
      </c>
      <c r="I88" s="72"/>
      <c r="J88" s="72"/>
      <c r="K88" s="72"/>
      <c r="L88" s="72"/>
      <c r="M88" s="72"/>
      <c r="N88" s="72"/>
      <c r="O88" s="106"/>
      <c r="P88" s="106"/>
      <c r="Q88" s="106"/>
      <c r="R88" s="106"/>
      <c r="S88" s="64"/>
    </row>
    <row r="89" s="100" customFormat="1" ht="34.5" customHeight="1" spans="1:19">
      <c r="A89" s="72">
        <v>12</v>
      </c>
      <c r="B89" s="72" t="s">
        <v>98</v>
      </c>
      <c r="C89" s="105">
        <f t="shared" si="12"/>
        <v>4</v>
      </c>
      <c r="D89" s="105">
        <f t="shared" si="13"/>
        <v>2033.19</v>
      </c>
      <c r="E89" s="72"/>
      <c r="F89" s="72"/>
      <c r="G89" s="72">
        <v>3</v>
      </c>
      <c r="H89" s="72">
        <v>1007.59</v>
      </c>
      <c r="I89" s="72"/>
      <c r="J89" s="72"/>
      <c r="K89" s="72"/>
      <c r="L89" s="72"/>
      <c r="M89" s="72"/>
      <c r="N89" s="72"/>
      <c r="O89" s="72"/>
      <c r="P89" s="72"/>
      <c r="Q89" s="106">
        <v>1</v>
      </c>
      <c r="R89" s="106">
        <v>1025.6</v>
      </c>
      <c r="S89" s="64"/>
    </row>
    <row r="90" s="95" customFormat="1" ht="34.5" customHeight="1" spans="1:19">
      <c r="A90" s="70" t="s">
        <v>99</v>
      </c>
      <c r="B90" s="70"/>
      <c r="C90" s="75">
        <f>SUM(C91:C98)</f>
        <v>85</v>
      </c>
      <c r="D90" s="75">
        <f t="shared" ref="D90:R90" si="15">SUM(D91:D98)</f>
        <v>56462.72</v>
      </c>
      <c r="E90" s="75">
        <f t="shared" si="15"/>
        <v>9</v>
      </c>
      <c r="F90" s="75">
        <f t="shared" si="15"/>
        <v>8596.1</v>
      </c>
      <c r="G90" s="75">
        <f t="shared" si="15"/>
        <v>48</v>
      </c>
      <c r="H90" s="75">
        <f t="shared" si="15"/>
        <v>31043.6</v>
      </c>
      <c r="I90" s="75">
        <f t="shared" si="15"/>
        <v>5</v>
      </c>
      <c r="J90" s="75">
        <f t="shared" si="15"/>
        <v>3803</v>
      </c>
      <c r="K90" s="75">
        <f t="shared" si="15"/>
        <v>10</v>
      </c>
      <c r="L90" s="75">
        <f t="shared" si="15"/>
        <v>8675</v>
      </c>
      <c r="M90" s="75">
        <f t="shared" si="15"/>
        <v>3</v>
      </c>
      <c r="N90" s="75">
        <f t="shared" si="15"/>
        <v>3155</v>
      </c>
      <c r="O90" s="75">
        <f t="shared" si="15"/>
        <v>1</v>
      </c>
      <c r="P90" s="75">
        <f t="shared" si="15"/>
        <v>200</v>
      </c>
      <c r="Q90" s="75">
        <f t="shared" si="15"/>
        <v>9</v>
      </c>
      <c r="R90" s="75">
        <f t="shared" si="15"/>
        <v>990.02</v>
      </c>
      <c r="S90" s="75"/>
    </row>
    <row r="91" s="100" customFormat="1" ht="34.5" customHeight="1" spans="1:19">
      <c r="A91" s="72">
        <v>1</v>
      </c>
      <c r="B91" s="72" t="s">
        <v>100</v>
      </c>
      <c r="C91" s="105">
        <f t="shared" si="12"/>
        <v>0</v>
      </c>
      <c r="D91" s="105">
        <f t="shared" si="13"/>
        <v>0</v>
      </c>
      <c r="E91" s="64"/>
      <c r="F91" s="64"/>
      <c r="G91" s="64"/>
      <c r="H91" s="64"/>
      <c r="I91" s="64"/>
      <c r="J91" s="64"/>
      <c r="K91" s="64"/>
      <c r="L91" s="64"/>
      <c r="M91" s="64"/>
      <c r="N91" s="64"/>
      <c r="O91" s="64"/>
      <c r="P91" s="64"/>
      <c r="Q91" s="64"/>
      <c r="R91" s="64"/>
      <c r="S91" s="64"/>
    </row>
    <row r="92" s="96" customFormat="1" ht="34.5" customHeight="1" spans="1:19">
      <c r="A92" s="71">
        <v>2</v>
      </c>
      <c r="B92" s="77" t="s">
        <v>101</v>
      </c>
      <c r="C92" s="105">
        <f t="shared" si="12"/>
        <v>20</v>
      </c>
      <c r="D92" s="105">
        <f t="shared" si="13"/>
        <v>14383.44</v>
      </c>
      <c r="E92" s="72">
        <v>2</v>
      </c>
      <c r="F92" s="72">
        <v>4646.1</v>
      </c>
      <c r="G92" s="72">
        <v>16</v>
      </c>
      <c r="H92" s="72">
        <v>9632.34</v>
      </c>
      <c r="I92" s="72"/>
      <c r="J92" s="72"/>
      <c r="K92" s="72"/>
      <c r="L92" s="72"/>
      <c r="M92" s="72"/>
      <c r="N92" s="72"/>
      <c r="O92" s="72"/>
      <c r="P92" s="72"/>
      <c r="Q92" s="72">
        <v>2</v>
      </c>
      <c r="R92" s="72">
        <v>105</v>
      </c>
      <c r="S92" s="76"/>
    </row>
    <row r="93" s="96" customFormat="1" ht="34.5" customHeight="1" spans="1:19">
      <c r="A93" s="72">
        <v>3</v>
      </c>
      <c r="B93" s="77" t="s">
        <v>102</v>
      </c>
      <c r="C93" s="105">
        <f t="shared" si="12"/>
        <v>7</v>
      </c>
      <c r="D93" s="105">
        <f t="shared" si="13"/>
        <v>7257.51</v>
      </c>
      <c r="E93" s="72"/>
      <c r="F93" s="72"/>
      <c r="G93" s="72">
        <v>2</v>
      </c>
      <c r="H93" s="72">
        <v>1047.51</v>
      </c>
      <c r="I93" s="72">
        <v>2</v>
      </c>
      <c r="J93" s="72">
        <v>3090</v>
      </c>
      <c r="K93" s="72">
        <v>1</v>
      </c>
      <c r="L93" s="72">
        <v>120</v>
      </c>
      <c r="M93" s="72">
        <v>1</v>
      </c>
      <c r="N93" s="72">
        <v>2950</v>
      </c>
      <c r="O93" s="106"/>
      <c r="P93" s="106"/>
      <c r="Q93" s="106">
        <v>1</v>
      </c>
      <c r="R93" s="106">
        <v>50</v>
      </c>
      <c r="S93" s="76"/>
    </row>
    <row r="94" s="96" customFormat="1" ht="34.5" customHeight="1" spans="1:19">
      <c r="A94" s="71">
        <v>4</v>
      </c>
      <c r="B94" s="77" t="s">
        <v>103</v>
      </c>
      <c r="C94" s="105">
        <f t="shared" si="12"/>
        <v>7</v>
      </c>
      <c r="D94" s="105">
        <f t="shared" si="13"/>
        <v>4038</v>
      </c>
      <c r="E94" s="72">
        <v>2</v>
      </c>
      <c r="F94" s="72">
        <v>1600</v>
      </c>
      <c r="G94" s="72">
        <v>2</v>
      </c>
      <c r="H94" s="72">
        <v>1500</v>
      </c>
      <c r="I94" s="72">
        <v>1</v>
      </c>
      <c r="J94" s="72">
        <v>93</v>
      </c>
      <c r="K94" s="72">
        <v>2</v>
      </c>
      <c r="L94" s="72">
        <v>845</v>
      </c>
      <c r="M94" s="72"/>
      <c r="N94" s="72"/>
      <c r="O94" s="72"/>
      <c r="P94" s="72"/>
      <c r="Q94" s="72"/>
      <c r="R94" s="72"/>
      <c r="S94" s="76"/>
    </row>
    <row r="95" s="96" customFormat="1" ht="34.5" customHeight="1" spans="1:19">
      <c r="A95" s="72">
        <v>5</v>
      </c>
      <c r="B95" s="77" t="s">
        <v>104</v>
      </c>
      <c r="C95" s="105">
        <f t="shared" si="12"/>
        <v>4</v>
      </c>
      <c r="D95" s="105">
        <f t="shared" si="13"/>
        <v>6400</v>
      </c>
      <c r="E95" s="72">
        <v>1</v>
      </c>
      <c r="F95" s="72">
        <v>1450</v>
      </c>
      <c r="G95" s="72"/>
      <c r="H95" s="72"/>
      <c r="I95" s="72">
        <v>1</v>
      </c>
      <c r="J95" s="72">
        <v>20</v>
      </c>
      <c r="K95" s="72">
        <v>2</v>
      </c>
      <c r="L95" s="72">
        <v>4930</v>
      </c>
      <c r="M95" s="72"/>
      <c r="N95" s="72"/>
      <c r="O95" s="72"/>
      <c r="P95" s="72"/>
      <c r="Q95" s="72"/>
      <c r="R95" s="72"/>
      <c r="S95" s="76"/>
    </row>
    <row r="96" s="96" customFormat="1" ht="34.5" customHeight="1" spans="1:19">
      <c r="A96" s="71">
        <v>6</v>
      </c>
      <c r="B96" s="72" t="s">
        <v>105</v>
      </c>
      <c r="C96" s="105">
        <f t="shared" si="12"/>
        <v>23</v>
      </c>
      <c r="D96" s="105">
        <f t="shared" si="13"/>
        <v>11007.74</v>
      </c>
      <c r="E96" s="72">
        <v>2</v>
      </c>
      <c r="F96" s="72">
        <v>820</v>
      </c>
      <c r="G96" s="72">
        <v>14</v>
      </c>
      <c r="H96" s="72">
        <v>8887.74</v>
      </c>
      <c r="I96" s="72"/>
      <c r="J96" s="72"/>
      <c r="K96" s="72">
        <v>1</v>
      </c>
      <c r="L96" s="72">
        <v>360</v>
      </c>
      <c r="M96" s="72">
        <v>1</v>
      </c>
      <c r="N96" s="72">
        <v>150</v>
      </c>
      <c r="O96" s="72">
        <v>1</v>
      </c>
      <c r="P96" s="72">
        <v>200</v>
      </c>
      <c r="Q96" s="72">
        <v>4</v>
      </c>
      <c r="R96" s="72">
        <v>590</v>
      </c>
      <c r="S96" s="76"/>
    </row>
    <row r="97" s="96" customFormat="1" ht="34.5" customHeight="1" spans="1:19">
      <c r="A97" s="72">
        <v>7</v>
      </c>
      <c r="B97" s="72" t="s">
        <v>106</v>
      </c>
      <c r="C97" s="105">
        <f t="shared" si="12"/>
        <v>15</v>
      </c>
      <c r="D97" s="105">
        <f t="shared" si="13"/>
        <v>8845.02</v>
      </c>
      <c r="E97" s="72">
        <v>1</v>
      </c>
      <c r="F97" s="72">
        <v>30</v>
      </c>
      <c r="G97" s="72">
        <v>7</v>
      </c>
      <c r="H97" s="72">
        <v>5550</v>
      </c>
      <c r="I97" s="72">
        <v>1</v>
      </c>
      <c r="J97" s="72">
        <v>600</v>
      </c>
      <c r="K97" s="72">
        <v>4</v>
      </c>
      <c r="L97" s="72">
        <v>2420</v>
      </c>
      <c r="M97" s="72"/>
      <c r="N97" s="72"/>
      <c r="O97" s="72"/>
      <c r="P97" s="72"/>
      <c r="Q97" s="72">
        <v>2</v>
      </c>
      <c r="R97" s="72">
        <v>245.02</v>
      </c>
      <c r="S97" s="76"/>
    </row>
    <row r="98" s="96" customFormat="1" ht="34.5" customHeight="1" spans="1:19">
      <c r="A98" s="71">
        <v>8</v>
      </c>
      <c r="B98" s="72" t="s">
        <v>107</v>
      </c>
      <c r="C98" s="105">
        <f t="shared" si="12"/>
        <v>9</v>
      </c>
      <c r="D98" s="105">
        <f t="shared" si="13"/>
        <v>4531.01</v>
      </c>
      <c r="E98" s="72">
        <v>1</v>
      </c>
      <c r="F98" s="72">
        <v>50</v>
      </c>
      <c r="G98" s="72">
        <v>7</v>
      </c>
      <c r="H98" s="72">
        <v>4426.01</v>
      </c>
      <c r="I98" s="72"/>
      <c r="J98" s="72"/>
      <c r="K98" s="72"/>
      <c r="L98" s="72"/>
      <c r="M98" s="72">
        <v>1</v>
      </c>
      <c r="N98" s="72">
        <v>55</v>
      </c>
      <c r="O98" s="106"/>
      <c r="P98" s="106"/>
      <c r="Q98" s="72"/>
      <c r="R98" s="72"/>
      <c r="S98" s="76"/>
    </row>
  </sheetData>
  <mergeCells count="22">
    <mergeCell ref="A1:R1"/>
    <mergeCell ref="A2:D2"/>
    <mergeCell ref="H2:J2"/>
    <mergeCell ref="O2:R2"/>
    <mergeCell ref="C3:D3"/>
    <mergeCell ref="E3:F3"/>
    <mergeCell ref="G3:H3"/>
    <mergeCell ref="I3:J3"/>
    <mergeCell ref="K3:L3"/>
    <mergeCell ref="M3:N3"/>
    <mergeCell ref="O3:P3"/>
    <mergeCell ref="Q3:R3"/>
    <mergeCell ref="A5:B5"/>
    <mergeCell ref="A7:B7"/>
    <mergeCell ref="A20:B20"/>
    <mergeCell ref="A40:B40"/>
    <mergeCell ref="A55:B55"/>
    <mergeCell ref="A64:B64"/>
    <mergeCell ref="A77:B77"/>
    <mergeCell ref="A90:B90"/>
    <mergeCell ref="A3:A4"/>
    <mergeCell ref="B3:B4"/>
  </mergeCells>
  <pageMargins left="0.432638888888889" right="0.196527777777778" top="0.66875" bottom="0.629861111111111" header="0.5" footer="0.5"/>
  <pageSetup paperSize="8" scale="64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98"/>
  <sheetViews>
    <sheetView zoomScale="90" zoomScaleNormal="90" workbookViewId="0">
      <pane ySplit="4" topLeftCell="A5" activePane="bottomLeft" state="frozen"/>
      <selection/>
      <selection pane="bottomLeft" activeCell="I66" sqref="I66:J66"/>
    </sheetView>
  </sheetViews>
  <sheetFormatPr defaultColWidth="9" defaultRowHeight="14.4"/>
  <cols>
    <col min="2" max="2" width="20.4444444444444" customWidth="1"/>
    <col min="3" max="3" width="13.3796296296296" customWidth="1"/>
    <col min="4" max="4" width="18.6296296296296" customWidth="1"/>
    <col min="5" max="5" width="13.3796296296296" customWidth="1"/>
    <col min="6" max="6" width="20.25" customWidth="1"/>
    <col min="7" max="7" width="13.3796296296296" customWidth="1"/>
    <col min="8" max="8" width="18.6296296296296" customWidth="1"/>
    <col min="9" max="9" width="13.3796296296296" customWidth="1"/>
    <col min="10" max="10" width="19.3796296296296" customWidth="1"/>
    <col min="11" max="11" width="13.3796296296296" customWidth="1"/>
    <col min="12" max="12" width="18.6296296296296" customWidth="1"/>
    <col min="13" max="13" width="13.3796296296296" customWidth="1"/>
    <col min="14" max="14" width="18.6296296296296" customWidth="1"/>
    <col min="15" max="15" width="13.3796296296296" customWidth="1"/>
    <col min="16" max="16" width="18.6296296296296" customWidth="1"/>
  </cols>
  <sheetData>
    <row r="1" s="43" customFormat="1" ht="70" customHeight="1" spans="1:17">
      <c r="A1" s="58" t="s">
        <v>118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</row>
    <row r="2" s="44" customFormat="1" ht="40" customHeight="1" spans="1:24">
      <c r="A2" s="59" t="s">
        <v>1</v>
      </c>
      <c r="B2" s="59"/>
      <c r="C2" s="59"/>
      <c r="D2" s="60"/>
      <c r="E2" s="61"/>
      <c r="F2" s="62"/>
      <c r="G2" s="61"/>
      <c r="H2" s="62" t="s">
        <v>2</v>
      </c>
      <c r="I2" s="62"/>
      <c r="J2" s="62"/>
      <c r="K2" s="62"/>
      <c r="L2" s="62"/>
      <c r="M2" s="62"/>
      <c r="N2" s="80" t="s">
        <v>109</v>
      </c>
      <c r="O2" s="80"/>
      <c r="P2" s="80"/>
      <c r="Q2" s="80"/>
      <c r="R2" s="81"/>
      <c r="S2" s="82"/>
      <c r="T2" s="82"/>
      <c r="U2" s="82"/>
      <c r="V2" s="82"/>
      <c r="W2" s="82"/>
      <c r="X2" s="82"/>
    </row>
    <row r="3" s="45" customFormat="1" ht="76" customHeight="1" spans="1:17">
      <c r="A3" s="63" t="s">
        <v>4</v>
      </c>
      <c r="B3" s="63" t="s">
        <v>5</v>
      </c>
      <c r="C3" s="64" t="s">
        <v>110</v>
      </c>
      <c r="D3" s="64"/>
      <c r="E3" s="64" t="s">
        <v>119</v>
      </c>
      <c r="F3" s="64"/>
      <c r="G3" s="64" t="s">
        <v>120</v>
      </c>
      <c r="H3" s="64"/>
      <c r="I3" s="64" t="s">
        <v>121</v>
      </c>
      <c r="J3" s="64"/>
      <c r="K3" s="64" t="s">
        <v>122</v>
      </c>
      <c r="L3" s="64"/>
      <c r="M3" s="64" t="s">
        <v>123</v>
      </c>
      <c r="N3" s="64"/>
      <c r="O3" s="64" t="s">
        <v>124</v>
      </c>
      <c r="P3" s="64"/>
      <c r="Q3" s="64" t="s">
        <v>15</v>
      </c>
    </row>
    <row r="4" s="45" customFormat="1" ht="64" customHeight="1" spans="1:17">
      <c r="A4" s="63"/>
      <c r="B4" s="63"/>
      <c r="C4" s="63" t="s">
        <v>16</v>
      </c>
      <c r="D4" s="63" t="s">
        <v>17</v>
      </c>
      <c r="E4" s="63" t="s">
        <v>16</v>
      </c>
      <c r="F4" s="63" t="s">
        <v>17</v>
      </c>
      <c r="G4" s="63" t="s">
        <v>16</v>
      </c>
      <c r="H4" s="63" t="s">
        <v>17</v>
      </c>
      <c r="I4" s="63" t="s">
        <v>16</v>
      </c>
      <c r="J4" s="63" t="s">
        <v>17</v>
      </c>
      <c r="K4" s="63" t="s">
        <v>16</v>
      </c>
      <c r="L4" s="63" t="s">
        <v>17</v>
      </c>
      <c r="M4" s="63" t="s">
        <v>16</v>
      </c>
      <c r="N4" s="63" t="s">
        <v>17</v>
      </c>
      <c r="O4" s="63" t="s">
        <v>16</v>
      </c>
      <c r="P4" s="63" t="s">
        <v>17</v>
      </c>
      <c r="Q4" s="83"/>
    </row>
    <row r="5" s="46" customFormat="1" ht="34.5" customHeight="1" spans="1:17">
      <c r="A5" s="65" t="s">
        <v>18</v>
      </c>
      <c r="B5" s="65"/>
      <c r="C5" s="66">
        <f>E5+G5+I5+K5+M5+O5</f>
        <v>689</v>
      </c>
      <c r="D5" s="66">
        <f>F5+H5+J5+L5+N5+P5</f>
        <v>430951.32</v>
      </c>
      <c r="E5" s="65">
        <f>E6+E7+E20+E40+E55+E64+E77+E90</f>
        <v>437</v>
      </c>
      <c r="F5" s="65">
        <f t="shared" ref="F5:P5" si="0">F6+F7+F20+F40+F55+F64+F77+F90</f>
        <v>287296.69</v>
      </c>
      <c r="G5" s="65">
        <f t="shared" si="0"/>
        <v>8</v>
      </c>
      <c r="H5" s="65">
        <f t="shared" si="0"/>
        <v>9221.12</v>
      </c>
      <c r="I5" s="65">
        <f t="shared" si="0"/>
        <v>200</v>
      </c>
      <c r="J5" s="65">
        <f t="shared" si="0"/>
        <v>108306.76</v>
      </c>
      <c r="K5" s="65">
        <f t="shared" si="0"/>
        <v>0</v>
      </c>
      <c r="L5" s="65">
        <f t="shared" si="0"/>
        <v>0</v>
      </c>
      <c r="M5" s="65">
        <f t="shared" si="0"/>
        <v>0</v>
      </c>
      <c r="N5" s="65">
        <f t="shared" si="0"/>
        <v>0</v>
      </c>
      <c r="O5" s="65">
        <f t="shared" si="0"/>
        <v>44</v>
      </c>
      <c r="P5" s="65">
        <f t="shared" si="0"/>
        <v>26126.75</v>
      </c>
      <c r="Q5" s="84"/>
    </row>
    <row r="6" s="45" customFormat="1" ht="34.5" customHeight="1" spans="1:17">
      <c r="A6" s="67">
        <v>1</v>
      </c>
      <c r="B6" s="67" t="s">
        <v>19</v>
      </c>
      <c r="C6" s="68">
        <f>E6+G6+I6+K6+M6+O6</f>
        <v>0</v>
      </c>
      <c r="D6" s="68">
        <f>F6+H6+J6+L6+N6+P6</f>
        <v>0</v>
      </c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83"/>
    </row>
    <row r="7" s="47" customFormat="1" ht="34.5" customHeight="1" spans="1:17">
      <c r="A7" s="70" t="s">
        <v>20</v>
      </c>
      <c r="B7" s="70"/>
      <c r="C7" s="65">
        <f>SUM(C8:C19)</f>
        <v>95</v>
      </c>
      <c r="D7" s="65">
        <f>SUM(D8:D19)</f>
        <v>52666.96</v>
      </c>
      <c r="E7" s="65">
        <f t="shared" ref="D7:P7" si="1">SUM(E8:E19)</f>
        <v>71</v>
      </c>
      <c r="F7" s="65">
        <f t="shared" si="1"/>
        <v>40307.14</v>
      </c>
      <c r="G7" s="65">
        <f t="shared" si="1"/>
        <v>0</v>
      </c>
      <c r="H7" s="65">
        <f t="shared" si="1"/>
        <v>0</v>
      </c>
      <c r="I7" s="65">
        <f t="shared" si="1"/>
        <v>15</v>
      </c>
      <c r="J7" s="65">
        <f t="shared" si="1"/>
        <v>9592.32</v>
      </c>
      <c r="K7" s="65">
        <f t="shared" si="1"/>
        <v>0</v>
      </c>
      <c r="L7" s="65">
        <f t="shared" si="1"/>
        <v>0</v>
      </c>
      <c r="M7" s="65">
        <f t="shared" si="1"/>
        <v>0</v>
      </c>
      <c r="N7" s="65">
        <f t="shared" si="1"/>
        <v>0</v>
      </c>
      <c r="O7" s="65">
        <f t="shared" si="1"/>
        <v>9</v>
      </c>
      <c r="P7" s="65">
        <f t="shared" si="1"/>
        <v>2767.5</v>
      </c>
      <c r="Q7" s="85"/>
    </row>
    <row r="8" s="48" customFormat="1" ht="34.5" customHeight="1" spans="1:17">
      <c r="A8" s="67">
        <v>1</v>
      </c>
      <c r="B8" s="67" t="s">
        <v>21</v>
      </c>
      <c r="C8" s="68">
        <f t="shared" ref="C8:C16" si="2">E8+G8+I8+K8+M8+O8</f>
        <v>0</v>
      </c>
      <c r="D8" s="68">
        <f t="shared" ref="D8:D16" si="3">F8+H8+J8+L8+N8+P8</f>
        <v>0</v>
      </c>
      <c r="E8" s="63"/>
      <c r="F8" s="63"/>
      <c r="G8" s="63"/>
      <c r="H8" s="63"/>
      <c r="I8" s="63"/>
      <c r="J8" s="63"/>
      <c r="K8" s="63"/>
      <c r="L8" s="63"/>
      <c r="M8" s="63"/>
      <c r="N8" s="63"/>
      <c r="O8" s="63"/>
      <c r="P8" s="63"/>
      <c r="Q8" s="86"/>
    </row>
    <row r="9" s="48" customFormat="1" ht="34.5" customHeight="1" spans="1:17">
      <c r="A9" s="71">
        <v>2</v>
      </c>
      <c r="B9" s="72" t="s">
        <v>22</v>
      </c>
      <c r="C9" s="68">
        <f t="shared" si="2"/>
        <v>3</v>
      </c>
      <c r="D9" s="68">
        <f t="shared" si="3"/>
        <v>5950</v>
      </c>
      <c r="E9" s="73">
        <v>3</v>
      </c>
      <c r="F9" s="73">
        <v>5950</v>
      </c>
      <c r="G9" s="73"/>
      <c r="H9" s="73"/>
      <c r="I9" s="73"/>
      <c r="J9" s="73"/>
      <c r="K9" s="74"/>
      <c r="L9" s="74"/>
      <c r="M9" s="74"/>
      <c r="N9" s="74"/>
      <c r="O9" s="74"/>
      <c r="P9" s="74"/>
      <c r="Q9" s="86"/>
    </row>
    <row r="10" s="48" customFormat="1" ht="34.5" customHeight="1" spans="1:17">
      <c r="A10" s="67">
        <v>3</v>
      </c>
      <c r="B10" s="72" t="s">
        <v>23</v>
      </c>
      <c r="C10" s="68">
        <f t="shared" si="2"/>
        <v>3</v>
      </c>
      <c r="D10" s="68">
        <f t="shared" si="3"/>
        <v>2390</v>
      </c>
      <c r="E10" s="74">
        <v>1</v>
      </c>
      <c r="F10" s="74">
        <v>2000</v>
      </c>
      <c r="G10" s="73"/>
      <c r="H10" s="73"/>
      <c r="I10" s="73">
        <v>2</v>
      </c>
      <c r="J10" s="73">
        <v>390</v>
      </c>
      <c r="K10" s="74"/>
      <c r="L10" s="74"/>
      <c r="M10" s="74"/>
      <c r="N10" s="74"/>
      <c r="O10" s="74"/>
      <c r="P10" s="74"/>
      <c r="Q10" s="86"/>
    </row>
    <row r="11" s="48" customFormat="1" ht="34.5" customHeight="1" spans="1:17">
      <c r="A11" s="71">
        <v>4</v>
      </c>
      <c r="B11" s="72" t="s">
        <v>24</v>
      </c>
      <c r="C11" s="68">
        <f t="shared" si="2"/>
        <v>28</v>
      </c>
      <c r="D11" s="68">
        <f t="shared" si="3"/>
        <v>8315</v>
      </c>
      <c r="E11" s="73">
        <v>23</v>
      </c>
      <c r="F11" s="73">
        <v>5988</v>
      </c>
      <c r="G11" s="73"/>
      <c r="H11" s="73"/>
      <c r="I11" s="73">
        <v>1</v>
      </c>
      <c r="J11" s="73">
        <v>860</v>
      </c>
      <c r="K11" s="73"/>
      <c r="L11" s="73"/>
      <c r="M11" s="74"/>
      <c r="N11" s="74"/>
      <c r="O11" s="74">
        <v>4</v>
      </c>
      <c r="P11" s="74">
        <v>1467</v>
      </c>
      <c r="Q11" s="86"/>
    </row>
    <row r="12" s="48" customFormat="1" ht="34.5" customHeight="1" spans="1:17">
      <c r="A12" s="67">
        <v>5</v>
      </c>
      <c r="B12" s="72" t="s">
        <v>25</v>
      </c>
      <c r="C12" s="68">
        <f t="shared" si="2"/>
        <v>8</v>
      </c>
      <c r="D12" s="68">
        <f t="shared" si="3"/>
        <v>4460.99</v>
      </c>
      <c r="E12" s="73">
        <v>6</v>
      </c>
      <c r="F12" s="73">
        <v>3379.28</v>
      </c>
      <c r="G12" s="73"/>
      <c r="H12" s="73"/>
      <c r="I12" s="73">
        <v>2</v>
      </c>
      <c r="J12" s="73">
        <v>1081.71</v>
      </c>
      <c r="K12" s="73"/>
      <c r="L12" s="73"/>
      <c r="M12" s="74"/>
      <c r="N12" s="74"/>
      <c r="O12" s="74"/>
      <c r="P12" s="74"/>
      <c r="Q12" s="86"/>
    </row>
    <row r="13" s="48" customFormat="1" ht="34.5" customHeight="1" spans="1:17">
      <c r="A13" s="71">
        <v>6</v>
      </c>
      <c r="B13" s="72" t="s">
        <v>26</v>
      </c>
      <c r="C13" s="68">
        <f t="shared" si="2"/>
        <v>8</v>
      </c>
      <c r="D13" s="68">
        <f t="shared" si="3"/>
        <v>3519.85</v>
      </c>
      <c r="E13" s="73"/>
      <c r="F13" s="73"/>
      <c r="G13" s="73"/>
      <c r="H13" s="73"/>
      <c r="I13" s="73">
        <v>3</v>
      </c>
      <c r="J13" s="73">
        <v>2219.35</v>
      </c>
      <c r="K13" s="74"/>
      <c r="L13" s="74"/>
      <c r="M13" s="74"/>
      <c r="N13" s="74"/>
      <c r="O13" s="74">
        <v>5</v>
      </c>
      <c r="P13" s="74">
        <v>1300.5</v>
      </c>
      <c r="Q13" s="86"/>
    </row>
    <row r="14" s="48" customFormat="1" ht="34.5" customHeight="1" spans="1:17">
      <c r="A14" s="67">
        <v>7</v>
      </c>
      <c r="B14" s="72" t="s">
        <v>27</v>
      </c>
      <c r="C14" s="68">
        <f t="shared" si="2"/>
        <v>23</v>
      </c>
      <c r="D14" s="68">
        <f t="shared" si="3"/>
        <v>8555.95</v>
      </c>
      <c r="E14" s="73">
        <v>18</v>
      </c>
      <c r="F14" s="73">
        <v>7250.95</v>
      </c>
      <c r="G14" s="73"/>
      <c r="H14" s="73"/>
      <c r="I14" s="73">
        <v>5</v>
      </c>
      <c r="J14" s="73">
        <v>1305</v>
      </c>
      <c r="K14" s="74"/>
      <c r="L14" s="74"/>
      <c r="M14" s="74"/>
      <c r="N14" s="74"/>
      <c r="O14" s="74"/>
      <c r="P14" s="74"/>
      <c r="Q14" s="86"/>
    </row>
    <row r="15" s="48" customFormat="1" ht="34.5" customHeight="1" spans="1:17">
      <c r="A15" s="71">
        <v>8</v>
      </c>
      <c r="B15" s="72" t="s">
        <v>28</v>
      </c>
      <c r="C15" s="68">
        <f t="shared" si="2"/>
        <v>13</v>
      </c>
      <c r="D15" s="68">
        <f t="shared" si="3"/>
        <v>7853.98</v>
      </c>
      <c r="E15" s="73">
        <v>12</v>
      </c>
      <c r="F15" s="73">
        <v>6928.98</v>
      </c>
      <c r="G15" s="73"/>
      <c r="H15" s="73"/>
      <c r="I15" s="73">
        <v>1</v>
      </c>
      <c r="J15" s="73">
        <v>925</v>
      </c>
      <c r="K15" s="73"/>
      <c r="L15" s="73"/>
      <c r="M15" s="74"/>
      <c r="N15" s="74"/>
      <c r="O15" s="74"/>
      <c r="P15" s="74"/>
      <c r="Q15" s="86"/>
    </row>
    <row r="16" s="48" customFormat="1" ht="34.5" customHeight="1" spans="1:17">
      <c r="A16" s="67">
        <v>9</v>
      </c>
      <c r="B16" s="72" t="s">
        <v>29</v>
      </c>
      <c r="C16" s="68">
        <f t="shared" si="2"/>
        <v>9</v>
      </c>
      <c r="D16" s="68">
        <f t="shared" si="3"/>
        <v>11621.19</v>
      </c>
      <c r="E16" s="73">
        <v>8</v>
      </c>
      <c r="F16" s="73">
        <v>8809.93</v>
      </c>
      <c r="G16" s="73"/>
      <c r="H16" s="73"/>
      <c r="I16" s="73">
        <v>1</v>
      </c>
      <c r="J16" s="73">
        <v>2811.26</v>
      </c>
      <c r="K16" s="73"/>
      <c r="L16" s="73"/>
      <c r="M16" s="74"/>
      <c r="N16" s="74"/>
      <c r="O16" s="74"/>
      <c r="P16" s="74"/>
      <c r="Q16" s="86"/>
    </row>
    <row r="17" s="48" customFormat="1" ht="34.5" customHeight="1" spans="1:17">
      <c r="A17" s="71">
        <v>10</v>
      </c>
      <c r="B17" s="72" t="s">
        <v>30</v>
      </c>
      <c r="C17" s="68">
        <f t="shared" ref="C17:C54" si="4">E17+G17+I17+K17+M17+O17</f>
        <v>0</v>
      </c>
      <c r="D17" s="68">
        <f t="shared" ref="D17:D54" si="5">F17+H17+J17+L17+N17+P17</f>
        <v>0</v>
      </c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86"/>
    </row>
    <row r="18" s="48" customFormat="1" ht="34.5" customHeight="1" spans="1:17">
      <c r="A18" s="67">
        <v>11</v>
      </c>
      <c r="B18" s="72" t="s">
        <v>31</v>
      </c>
      <c r="C18" s="68">
        <f t="shared" si="4"/>
        <v>0</v>
      </c>
      <c r="D18" s="68">
        <f t="shared" si="5"/>
        <v>0</v>
      </c>
      <c r="E18" s="74"/>
      <c r="F18" s="74"/>
      <c r="G18" s="74"/>
      <c r="H18" s="74"/>
      <c r="I18" s="74"/>
      <c r="J18" s="74"/>
      <c r="K18" s="74"/>
      <c r="L18" s="74"/>
      <c r="M18" s="74"/>
      <c r="N18" s="74"/>
      <c r="O18" s="74"/>
      <c r="P18" s="74"/>
      <c r="Q18" s="86"/>
    </row>
    <row r="19" s="48" customFormat="1" ht="34.5" customHeight="1" spans="1:17">
      <c r="A19" s="71">
        <v>12</v>
      </c>
      <c r="B19" s="72" t="s">
        <v>32</v>
      </c>
      <c r="C19" s="68">
        <f t="shared" si="4"/>
        <v>0</v>
      </c>
      <c r="D19" s="68">
        <f t="shared" si="5"/>
        <v>0</v>
      </c>
      <c r="E19" s="73"/>
      <c r="F19" s="73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86"/>
    </row>
    <row r="20" s="49" customFormat="1" ht="34.5" customHeight="1" spans="1:17">
      <c r="A20" s="75" t="s">
        <v>33</v>
      </c>
      <c r="B20" s="75"/>
      <c r="C20" s="65">
        <f>SUM(C21:C39)</f>
        <v>148</v>
      </c>
      <c r="D20" s="65">
        <f t="shared" ref="D20:P20" si="6">SUM(D21:D39)</f>
        <v>98700.89</v>
      </c>
      <c r="E20" s="65">
        <f t="shared" si="6"/>
        <v>116</v>
      </c>
      <c r="F20" s="65">
        <f t="shared" si="6"/>
        <v>77758.82</v>
      </c>
      <c r="G20" s="65">
        <f t="shared" si="6"/>
        <v>1</v>
      </c>
      <c r="H20" s="65">
        <f t="shared" si="6"/>
        <v>2499</v>
      </c>
      <c r="I20" s="65">
        <f t="shared" si="6"/>
        <v>25</v>
      </c>
      <c r="J20" s="65">
        <f t="shared" si="6"/>
        <v>15838.07</v>
      </c>
      <c r="K20" s="65">
        <f t="shared" si="6"/>
        <v>0</v>
      </c>
      <c r="L20" s="65">
        <f t="shared" si="6"/>
        <v>0</v>
      </c>
      <c r="M20" s="65">
        <f t="shared" si="6"/>
        <v>0</v>
      </c>
      <c r="N20" s="65">
        <f t="shared" si="6"/>
        <v>0</v>
      </c>
      <c r="O20" s="65">
        <f t="shared" si="6"/>
        <v>6</v>
      </c>
      <c r="P20" s="65">
        <f t="shared" si="6"/>
        <v>2605</v>
      </c>
      <c r="Q20" s="85"/>
    </row>
    <row r="21" s="50" customFormat="1" ht="34.5" customHeight="1" spans="1:17">
      <c r="A21" s="76">
        <v>1</v>
      </c>
      <c r="B21" s="76" t="s">
        <v>21</v>
      </c>
      <c r="C21" s="68">
        <f t="shared" si="4"/>
        <v>0</v>
      </c>
      <c r="D21" s="68">
        <f t="shared" si="5"/>
        <v>0</v>
      </c>
      <c r="E21" s="74"/>
      <c r="F21" s="74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87"/>
    </row>
    <row r="22" s="50" customFormat="1" ht="34.5" customHeight="1" spans="1:17">
      <c r="A22" s="76">
        <v>2</v>
      </c>
      <c r="B22" s="72" t="s">
        <v>34</v>
      </c>
      <c r="C22" s="68">
        <f t="shared" si="4"/>
        <v>8</v>
      </c>
      <c r="D22" s="68">
        <f t="shared" si="5"/>
        <v>3286.95</v>
      </c>
      <c r="E22" s="73">
        <v>6</v>
      </c>
      <c r="F22" s="73">
        <v>2320.61</v>
      </c>
      <c r="G22" s="73"/>
      <c r="H22" s="73"/>
      <c r="I22" s="73">
        <v>2</v>
      </c>
      <c r="J22" s="73">
        <v>966.34</v>
      </c>
      <c r="K22" s="73"/>
      <c r="L22" s="73"/>
      <c r="M22" s="74"/>
      <c r="N22" s="74"/>
      <c r="O22" s="74"/>
      <c r="P22" s="74"/>
      <c r="Q22" s="87"/>
    </row>
    <row r="23" s="50" customFormat="1" ht="34.5" customHeight="1" spans="1:17">
      <c r="A23" s="76">
        <v>3</v>
      </c>
      <c r="B23" s="72" t="s">
        <v>35</v>
      </c>
      <c r="C23" s="68">
        <f t="shared" si="4"/>
        <v>6</v>
      </c>
      <c r="D23" s="68">
        <f t="shared" si="5"/>
        <v>5550</v>
      </c>
      <c r="E23" s="73">
        <v>1</v>
      </c>
      <c r="F23" s="73">
        <v>2000</v>
      </c>
      <c r="G23" s="73"/>
      <c r="H23" s="73"/>
      <c r="I23" s="73">
        <v>5</v>
      </c>
      <c r="J23" s="73">
        <v>3550</v>
      </c>
      <c r="K23" s="73"/>
      <c r="L23" s="73"/>
      <c r="M23" s="74"/>
      <c r="N23" s="74"/>
      <c r="O23" s="74"/>
      <c r="P23" s="74"/>
      <c r="Q23" s="87"/>
    </row>
    <row r="24" s="50" customFormat="1" ht="34.5" customHeight="1" spans="1:17">
      <c r="A24" s="76">
        <v>4</v>
      </c>
      <c r="B24" s="72" t="s">
        <v>36</v>
      </c>
      <c r="C24" s="68">
        <f t="shared" si="4"/>
        <v>11</v>
      </c>
      <c r="D24" s="68">
        <f t="shared" si="5"/>
        <v>18418.47</v>
      </c>
      <c r="E24" s="73">
        <v>10</v>
      </c>
      <c r="F24" s="73">
        <v>18057.88</v>
      </c>
      <c r="G24" s="73"/>
      <c r="H24" s="73"/>
      <c r="I24" s="73">
        <v>1</v>
      </c>
      <c r="J24" s="73">
        <v>360.59</v>
      </c>
      <c r="K24" s="73"/>
      <c r="L24" s="73"/>
      <c r="M24" s="74"/>
      <c r="N24" s="74"/>
      <c r="O24" s="74"/>
      <c r="P24" s="74"/>
      <c r="Q24" s="87"/>
    </row>
    <row r="25" s="50" customFormat="1" ht="34.5" customHeight="1" spans="1:17">
      <c r="A25" s="76">
        <v>5</v>
      </c>
      <c r="B25" s="77" t="s">
        <v>37</v>
      </c>
      <c r="C25" s="68">
        <f t="shared" si="4"/>
        <v>4</v>
      </c>
      <c r="D25" s="68">
        <f t="shared" si="5"/>
        <v>4795.48</v>
      </c>
      <c r="E25" s="73">
        <v>3</v>
      </c>
      <c r="F25" s="73">
        <v>3844.24</v>
      </c>
      <c r="G25" s="73"/>
      <c r="H25" s="73"/>
      <c r="I25" s="73">
        <v>1</v>
      </c>
      <c r="J25" s="73">
        <v>951.24</v>
      </c>
      <c r="K25" s="73"/>
      <c r="L25" s="73"/>
      <c r="M25" s="74"/>
      <c r="N25" s="74"/>
      <c r="O25" s="74"/>
      <c r="P25" s="74"/>
      <c r="Q25" s="87"/>
    </row>
    <row r="26" s="50" customFormat="1" ht="34.5" customHeight="1" spans="1:17">
      <c r="A26" s="76">
        <v>6</v>
      </c>
      <c r="B26" s="77" t="s">
        <v>38</v>
      </c>
      <c r="C26" s="68">
        <f t="shared" si="4"/>
        <v>8</v>
      </c>
      <c r="D26" s="68">
        <f t="shared" si="5"/>
        <v>4650</v>
      </c>
      <c r="E26" s="73">
        <v>8</v>
      </c>
      <c r="F26" s="73">
        <v>4650</v>
      </c>
      <c r="G26" s="73"/>
      <c r="H26" s="73"/>
      <c r="I26" s="73"/>
      <c r="J26" s="73"/>
      <c r="K26" s="73"/>
      <c r="L26" s="73"/>
      <c r="M26" s="74"/>
      <c r="N26" s="74"/>
      <c r="O26" s="74"/>
      <c r="P26" s="74"/>
      <c r="Q26" s="87"/>
    </row>
    <row r="27" s="50" customFormat="1" ht="34.5" customHeight="1" spans="1:17">
      <c r="A27" s="76">
        <v>7</v>
      </c>
      <c r="B27" s="72" t="s">
        <v>39</v>
      </c>
      <c r="C27" s="68">
        <f t="shared" si="4"/>
        <v>7</v>
      </c>
      <c r="D27" s="68">
        <f t="shared" si="5"/>
        <v>2934.51</v>
      </c>
      <c r="E27" s="73">
        <v>7</v>
      </c>
      <c r="F27" s="73">
        <v>2934.51</v>
      </c>
      <c r="G27" s="73"/>
      <c r="H27" s="73"/>
      <c r="I27" s="73"/>
      <c r="J27" s="73"/>
      <c r="K27" s="73"/>
      <c r="L27" s="73"/>
      <c r="M27" s="74"/>
      <c r="N27" s="74"/>
      <c r="O27" s="74"/>
      <c r="P27" s="74"/>
      <c r="Q27" s="87"/>
    </row>
    <row r="28" s="50" customFormat="1" ht="34.5" customHeight="1" spans="1:17">
      <c r="A28" s="76">
        <v>8</v>
      </c>
      <c r="B28" s="72" t="s">
        <v>40</v>
      </c>
      <c r="C28" s="68">
        <f t="shared" si="4"/>
        <v>11</v>
      </c>
      <c r="D28" s="68">
        <f t="shared" si="5"/>
        <v>5804.87</v>
      </c>
      <c r="E28" s="73">
        <v>8</v>
      </c>
      <c r="F28" s="73">
        <v>3605.46</v>
      </c>
      <c r="G28" s="73"/>
      <c r="H28" s="73"/>
      <c r="I28" s="73">
        <v>2</v>
      </c>
      <c r="J28" s="73">
        <v>1339.41</v>
      </c>
      <c r="K28" s="73"/>
      <c r="L28" s="73"/>
      <c r="M28" s="74"/>
      <c r="N28" s="74"/>
      <c r="O28" s="74">
        <v>1</v>
      </c>
      <c r="P28" s="74">
        <v>860</v>
      </c>
      <c r="Q28" s="87"/>
    </row>
    <row r="29" s="50" customFormat="1" ht="34.5" customHeight="1" spans="1:17">
      <c r="A29" s="76">
        <v>9</v>
      </c>
      <c r="B29" s="77" t="s">
        <v>41</v>
      </c>
      <c r="C29" s="68">
        <f t="shared" si="4"/>
        <v>12</v>
      </c>
      <c r="D29" s="68">
        <f t="shared" si="5"/>
        <v>3562.22</v>
      </c>
      <c r="E29" s="73">
        <v>9</v>
      </c>
      <c r="F29" s="73">
        <v>2557.22</v>
      </c>
      <c r="G29" s="73"/>
      <c r="H29" s="73"/>
      <c r="I29" s="73">
        <v>3</v>
      </c>
      <c r="J29" s="73">
        <v>1005</v>
      </c>
      <c r="K29" s="73"/>
      <c r="L29" s="73"/>
      <c r="M29" s="74"/>
      <c r="N29" s="74"/>
      <c r="O29" s="74"/>
      <c r="P29" s="74"/>
      <c r="Q29" s="87"/>
    </row>
    <row r="30" s="50" customFormat="1" ht="34.5" customHeight="1" spans="1:17">
      <c r="A30" s="76">
        <v>10</v>
      </c>
      <c r="B30" s="72" t="s">
        <v>42</v>
      </c>
      <c r="C30" s="68">
        <f t="shared" si="4"/>
        <v>8</v>
      </c>
      <c r="D30" s="68">
        <f t="shared" si="5"/>
        <v>6241.61</v>
      </c>
      <c r="E30" s="74">
        <v>8</v>
      </c>
      <c r="F30" s="74">
        <v>6241.61</v>
      </c>
      <c r="G30" s="74"/>
      <c r="H30" s="74"/>
      <c r="I30" s="74"/>
      <c r="J30" s="74"/>
      <c r="K30" s="74"/>
      <c r="L30" s="74"/>
      <c r="M30" s="74"/>
      <c r="N30" s="74"/>
      <c r="O30" s="74"/>
      <c r="P30" s="74"/>
      <c r="Q30" s="87"/>
    </row>
    <row r="31" s="50" customFormat="1" ht="34.5" customHeight="1" spans="1:17">
      <c r="A31" s="76">
        <v>11</v>
      </c>
      <c r="B31" s="72" t="s">
        <v>43</v>
      </c>
      <c r="C31" s="68">
        <f t="shared" si="4"/>
        <v>3</v>
      </c>
      <c r="D31" s="68">
        <f t="shared" si="5"/>
        <v>2809.68</v>
      </c>
      <c r="E31" s="74">
        <v>3</v>
      </c>
      <c r="F31" s="74">
        <v>2809.68</v>
      </c>
      <c r="G31" s="74"/>
      <c r="H31" s="74"/>
      <c r="I31" s="74"/>
      <c r="J31" s="74"/>
      <c r="K31" s="74"/>
      <c r="L31" s="74"/>
      <c r="M31" s="74"/>
      <c r="N31" s="74"/>
      <c r="O31" s="74"/>
      <c r="P31" s="74"/>
      <c r="Q31" s="87"/>
    </row>
    <row r="32" s="50" customFormat="1" ht="34.5" customHeight="1" spans="1:17">
      <c r="A32" s="76">
        <v>12</v>
      </c>
      <c r="B32" s="72" t="s">
        <v>44</v>
      </c>
      <c r="C32" s="68">
        <f t="shared" si="4"/>
        <v>7</v>
      </c>
      <c r="D32" s="68">
        <f t="shared" si="5"/>
        <v>7449</v>
      </c>
      <c r="E32" s="74">
        <v>5</v>
      </c>
      <c r="F32" s="74">
        <v>4500</v>
      </c>
      <c r="G32" s="74">
        <v>1</v>
      </c>
      <c r="H32" s="74">
        <v>2499</v>
      </c>
      <c r="I32" s="74"/>
      <c r="J32" s="74"/>
      <c r="K32" s="74"/>
      <c r="L32" s="74"/>
      <c r="M32" s="74"/>
      <c r="N32" s="74"/>
      <c r="O32" s="74">
        <v>1</v>
      </c>
      <c r="P32" s="74">
        <v>450</v>
      </c>
      <c r="Q32" s="87"/>
    </row>
    <row r="33" s="50" customFormat="1" ht="34.5" customHeight="1" spans="1:17">
      <c r="A33" s="76">
        <v>13</v>
      </c>
      <c r="B33" s="77" t="s">
        <v>45</v>
      </c>
      <c r="C33" s="68">
        <f t="shared" si="4"/>
        <v>9</v>
      </c>
      <c r="D33" s="68">
        <f t="shared" si="5"/>
        <v>6367.5</v>
      </c>
      <c r="E33" s="74">
        <v>7</v>
      </c>
      <c r="F33" s="74">
        <v>3137.5</v>
      </c>
      <c r="G33" s="74"/>
      <c r="H33" s="74"/>
      <c r="I33" s="74">
        <v>2</v>
      </c>
      <c r="J33" s="74">
        <v>3230</v>
      </c>
      <c r="K33" s="74"/>
      <c r="L33" s="74"/>
      <c r="M33" s="74"/>
      <c r="N33" s="74"/>
      <c r="O33" s="74"/>
      <c r="P33" s="74"/>
      <c r="Q33" s="87"/>
    </row>
    <row r="34" s="50" customFormat="1" ht="34.5" customHeight="1" spans="1:17">
      <c r="A34" s="76">
        <v>14</v>
      </c>
      <c r="B34" s="72" t="s">
        <v>46</v>
      </c>
      <c r="C34" s="68">
        <f t="shared" si="4"/>
        <v>13</v>
      </c>
      <c r="D34" s="68">
        <f t="shared" si="5"/>
        <v>6616.63</v>
      </c>
      <c r="E34" s="74">
        <v>9</v>
      </c>
      <c r="F34" s="74">
        <v>5471.63</v>
      </c>
      <c r="G34" s="74"/>
      <c r="H34" s="74"/>
      <c r="I34" s="74">
        <v>1</v>
      </c>
      <c r="J34" s="74">
        <v>200</v>
      </c>
      <c r="K34" s="74"/>
      <c r="L34" s="74"/>
      <c r="M34" s="74"/>
      <c r="N34" s="74"/>
      <c r="O34" s="74">
        <v>3</v>
      </c>
      <c r="P34" s="74">
        <v>945</v>
      </c>
      <c r="Q34" s="87"/>
    </row>
    <row r="35" s="50" customFormat="1" ht="34.5" customHeight="1" spans="1:17">
      <c r="A35" s="76">
        <v>15</v>
      </c>
      <c r="B35" s="77" t="s">
        <v>47</v>
      </c>
      <c r="C35" s="68">
        <f t="shared" si="4"/>
        <v>10</v>
      </c>
      <c r="D35" s="68">
        <f t="shared" si="5"/>
        <v>3851.79</v>
      </c>
      <c r="E35" s="74">
        <v>4</v>
      </c>
      <c r="F35" s="74">
        <v>1016.3</v>
      </c>
      <c r="G35" s="74"/>
      <c r="H35" s="74"/>
      <c r="I35" s="74">
        <v>6</v>
      </c>
      <c r="J35" s="74">
        <v>2835.49</v>
      </c>
      <c r="K35" s="74"/>
      <c r="L35" s="74"/>
      <c r="M35" s="74"/>
      <c r="N35" s="74"/>
      <c r="O35" s="74"/>
      <c r="P35" s="74"/>
      <c r="Q35" s="87"/>
    </row>
    <row r="36" s="50" customFormat="1" ht="34.5" customHeight="1" spans="1:17">
      <c r="A36" s="76">
        <v>16</v>
      </c>
      <c r="B36" s="77" t="s">
        <v>48</v>
      </c>
      <c r="C36" s="68">
        <f t="shared" si="4"/>
        <v>7</v>
      </c>
      <c r="D36" s="68">
        <f t="shared" si="5"/>
        <v>2862.48</v>
      </c>
      <c r="E36" s="74">
        <v>6</v>
      </c>
      <c r="F36" s="74">
        <v>2162.48</v>
      </c>
      <c r="G36" s="74"/>
      <c r="H36" s="74"/>
      <c r="I36" s="74">
        <v>1</v>
      </c>
      <c r="J36" s="74">
        <v>700</v>
      </c>
      <c r="K36" s="74"/>
      <c r="L36" s="74"/>
      <c r="M36" s="74"/>
      <c r="N36" s="74"/>
      <c r="O36" s="74"/>
      <c r="P36" s="74"/>
      <c r="Q36" s="87"/>
    </row>
    <row r="37" s="50" customFormat="1" ht="34.5" customHeight="1" spans="1:17">
      <c r="A37" s="76">
        <v>17</v>
      </c>
      <c r="B37" s="77" t="s">
        <v>49</v>
      </c>
      <c r="C37" s="68">
        <f t="shared" si="4"/>
        <v>4</v>
      </c>
      <c r="D37" s="68">
        <f t="shared" si="5"/>
        <v>1341</v>
      </c>
      <c r="E37" s="74">
        <v>3</v>
      </c>
      <c r="F37" s="74">
        <v>991</v>
      </c>
      <c r="G37" s="74"/>
      <c r="H37" s="74"/>
      <c r="I37" s="74"/>
      <c r="J37" s="74"/>
      <c r="K37" s="74"/>
      <c r="L37" s="74"/>
      <c r="M37" s="74"/>
      <c r="N37" s="74"/>
      <c r="O37" s="74">
        <v>1</v>
      </c>
      <c r="P37" s="74">
        <v>350</v>
      </c>
      <c r="Q37" s="87"/>
    </row>
    <row r="38" s="50" customFormat="1" ht="34.5" customHeight="1" spans="1:17">
      <c r="A38" s="76">
        <v>18</v>
      </c>
      <c r="B38" s="77" t="s">
        <v>50</v>
      </c>
      <c r="C38" s="68">
        <f t="shared" si="4"/>
        <v>6</v>
      </c>
      <c r="D38" s="68">
        <f t="shared" si="5"/>
        <v>6348.3</v>
      </c>
      <c r="E38" s="74">
        <v>6</v>
      </c>
      <c r="F38" s="74">
        <v>6348.3</v>
      </c>
      <c r="G38" s="74"/>
      <c r="H38" s="74"/>
      <c r="I38" s="74"/>
      <c r="J38" s="74"/>
      <c r="K38" s="74"/>
      <c r="L38" s="74"/>
      <c r="M38" s="74"/>
      <c r="N38" s="74"/>
      <c r="O38" s="74"/>
      <c r="P38" s="74"/>
      <c r="Q38" s="87"/>
    </row>
    <row r="39" s="50" customFormat="1" ht="34.5" customHeight="1" spans="1:17">
      <c r="A39" s="76">
        <v>19</v>
      </c>
      <c r="B39" s="77" t="s">
        <v>51</v>
      </c>
      <c r="C39" s="68">
        <f t="shared" si="4"/>
        <v>14</v>
      </c>
      <c r="D39" s="68">
        <f t="shared" si="5"/>
        <v>5810.4</v>
      </c>
      <c r="E39" s="74">
        <v>13</v>
      </c>
      <c r="F39" s="74">
        <v>5110.4</v>
      </c>
      <c r="G39" s="74"/>
      <c r="H39" s="74"/>
      <c r="I39" s="74">
        <v>1</v>
      </c>
      <c r="J39" s="74">
        <v>700</v>
      </c>
      <c r="K39" s="74"/>
      <c r="L39" s="74"/>
      <c r="M39" s="74"/>
      <c r="N39" s="74"/>
      <c r="O39" s="74"/>
      <c r="P39" s="74"/>
      <c r="Q39" s="87"/>
    </row>
    <row r="40" s="46" customFormat="1" ht="34.5" customHeight="1" spans="1:17">
      <c r="A40" s="75" t="s">
        <v>52</v>
      </c>
      <c r="B40" s="75"/>
      <c r="C40" s="65">
        <f>SUM(C41:C54)</f>
        <v>71</v>
      </c>
      <c r="D40" s="65">
        <f t="shared" ref="D40:P40" si="7">SUM(D41:D54)</f>
        <v>63006.31</v>
      </c>
      <c r="E40" s="65">
        <f t="shared" si="7"/>
        <v>60</v>
      </c>
      <c r="F40" s="65">
        <f t="shared" si="7"/>
        <v>57436.2</v>
      </c>
      <c r="G40" s="65">
        <f t="shared" si="7"/>
        <v>0</v>
      </c>
      <c r="H40" s="65">
        <f t="shared" si="7"/>
        <v>0</v>
      </c>
      <c r="I40" s="65">
        <f t="shared" si="7"/>
        <v>8</v>
      </c>
      <c r="J40" s="65">
        <f t="shared" si="7"/>
        <v>3594.11</v>
      </c>
      <c r="K40" s="65">
        <f t="shared" si="7"/>
        <v>0</v>
      </c>
      <c r="L40" s="65">
        <f t="shared" si="7"/>
        <v>0</v>
      </c>
      <c r="M40" s="65">
        <f t="shared" si="7"/>
        <v>0</v>
      </c>
      <c r="N40" s="65">
        <f t="shared" si="7"/>
        <v>0</v>
      </c>
      <c r="O40" s="65">
        <f t="shared" si="7"/>
        <v>3</v>
      </c>
      <c r="P40" s="65">
        <f t="shared" si="7"/>
        <v>1976</v>
      </c>
      <c r="Q40" s="84"/>
    </row>
    <row r="41" s="45" customFormat="1" ht="34.5" customHeight="1" spans="1:17">
      <c r="A41" s="76">
        <v>1</v>
      </c>
      <c r="B41" s="76" t="s">
        <v>21</v>
      </c>
      <c r="C41" s="68">
        <f t="shared" si="4"/>
        <v>0</v>
      </c>
      <c r="D41" s="68">
        <f t="shared" si="5"/>
        <v>0</v>
      </c>
      <c r="E41" s="63"/>
      <c r="F41" s="63"/>
      <c r="G41" s="63"/>
      <c r="H41" s="63"/>
      <c r="I41" s="63"/>
      <c r="J41" s="63"/>
      <c r="K41" s="63"/>
      <c r="L41" s="63"/>
      <c r="M41" s="63"/>
      <c r="N41" s="63"/>
      <c r="O41" s="63"/>
      <c r="P41" s="63"/>
      <c r="Q41" s="83"/>
    </row>
    <row r="42" s="45" customFormat="1" ht="34.5" customHeight="1" spans="1:17">
      <c r="A42" s="76">
        <v>2</v>
      </c>
      <c r="B42" s="78" t="s">
        <v>53</v>
      </c>
      <c r="C42" s="68">
        <f t="shared" si="4"/>
        <v>10</v>
      </c>
      <c r="D42" s="68">
        <f t="shared" si="5"/>
        <v>6455.93</v>
      </c>
      <c r="E42" s="69">
        <v>8</v>
      </c>
      <c r="F42" s="69">
        <v>5675.04</v>
      </c>
      <c r="G42" s="69"/>
      <c r="H42" s="69"/>
      <c r="I42" s="69">
        <v>2</v>
      </c>
      <c r="J42" s="69">
        <v>780.89</v>
      </c>
      <c r="K42" s="69"/>
      <c r="L42" s="69"/>
      <c r="M42" s="69"/>
      <c r="N42" s="69"/>
      <c r="O42" s="69"/>
      <c r="P42" s="69"/>
      <c r="Q42" s="83"/>
    </row>
    <row r="43" s="45" customFormat="1" ht="34.5" customHeight="1" spans="1:17">
      <c r="A43" s="76">
        <v>3</v>
      </c>
      <c r="B43" s="78" t="s">
        <v>54</v>
      </c>
      <c r="C43" s="68">
        <f t="shared" si="4"/>
        <v>3</v>
      </c>
      <c r="D43" s="68">
        <f t="shared" si="5"/>
        <v>3615</v>
      </c>
      <c r="E43" s="69">
        <v>2</v>
      </c>
      <c r="F43" s="69">
        <v>3070</v>
      </c>
      <c r="G43" s="69"/>
      <c r="H43" s="69"/>
      <c r="I43" s="69">
        <v>1</v>
      </c>
      <c r="J43" s="69">
        <v>545</v>
      </c>
      <c r="K43" s="69"/>
      <c r="L43" s="69"/>
      <c r="M43" s="69"/>
      <c r="N43" s="69"/>
      <c r="O43" s="69"/>
      <c r="P43" s="69"/>
      <c r="Q43" s="83"/>
    </row>
    <row r="44" s="51" customFormat="1" ht="34.5" customHeight="1" spans="1:17">
      <c r="A44" s="76">
        <v>4</v>
      </c>
      <c r="B44" s="76" t="s">
        <v>55</v>
      </c>
      <c r="C44" s="68">
        <f t="shared" si="4"/>
        <v>6</v>
      </c>
      <c r="D44" s="68">
        <f t="shared" si="5"/>
        <v>3263.43</v>
      </c>
      <c r="E44" s="69">
        <v>3</v>
      </c>
      <c r="F44" s="69">
        <v>1965.21</v>
      </c>
      <c r="G44" s="69"/>
      <c r="H44" s="69"/>
      <c r="I44" s="69">
        <v>3</v>
      </c>
      <c r="J44" s="69">
        <v>1298.22</v>
      </c>
      <c r="K44" s="69"/>
      <c r="L44" s="69"/>
      <c r="M44" s="69"/>
      <c r="N44" s="69"/>
      <c r="O44" s="69"/>
      <c r="P44" s="69"/>
      <c r="Q44" s="88"/>
    </row>
    <row r="45" s="45" customFormat="1" ht="34.5" customHeight="1" spans="1:17">
      <c r="A45" s="76">
        <v>5</v>
      </c>
      <c r="B45" s="78" t="s">
        <v>56</v>
      </c>
      <c r="C45" s="68">
        <f t="shared" si="4"/>
        <v>7</v>
      </c>
      <c r="D45" s="68">
        <f t="shared" si="5"/>
        <v>5113.54</v>
      </c>
      <c r="E45" s="69">
        <v>7</v>
      </c>
      <c r="F45" s="69">
        <v>5113.54</v>
      </c>
      <c r="G45" s="69"/>
      <c r="H45" s="69"/>
      <c r="I45" s="69"/>
      <c r="J45" s="69"/>
      <c r="K45" s="69"/>
      <c r="L45" s="69"/>
      <c r="M45" s="69"/>
      <c r="N45" s="69"/>
      <c r="O45" s="69"/>
      <c r="P45" s="69"/>
      <c r="Q45" s="83"/>
    </row>
    <row r="46" s="45" customFormat="1" ht="34.5" customHeight="1" spans="1:17">
      <c r="A46" s="76">
        <v>6</v>
      </c>
      <c r="B46" s="78" t="s">
        <v>57</v>
      </c>
      <c r="C46" s="68">
        <f t="shared" si="4"/>
        <v>3</v>
      </c>
      <c r="D46" s="68">
        <f t="shared" si="5"/>
        <v>4758.59</v>
      </c>
      <c r="E46" s="69">
        <v>3</v>
      </c>
      <c r="F46" s="69">
        <v>4758.59</v>
      </c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83"/>
    </row>
    <row r="47" s="45" customFormat="1" ht="34.5" customHeight="1" spans="1:17">
      <c r="A47" s="76">
        <v>7</v>
      </c>
      <c r="B47" s="78" t="s">
        <v>58</v>
      </c>
      <c r="C47" s="68">
        <f t="shared" si="4"/>
        <v>7</v>
      </c>
      <c r="D47" s="68">
        <f t="shared" si="5"/>
        <v>5665</v>
      </c>
      <c r="E47" s="69">
        <v>7</v>
      </c>
      <c r="F47" s="69">
        <v>5665</v>
      </c>
      <c r="G47" s="69"/>
      <c r="H47" s="69"/>
      <c r="I47" s="69"/>
      <c r="J47" s="69"/>
      <c r="K47" s="69"/>
      <c r="L47" s="69"/>
      <c r="M47" s="69"/>
      <c r="N47" s="69"/>
      <c r="O47" s="69"/>
      <c r="P47" s="69"/>
      <c r="Q47" s="83"/>
    </row>
    <row r="48" s="45" customFormat="1" ht="34.5" customHeight="1" spans="1:17">
      <c r="A48" s="76">
        <v>8</v>
      </c>
      <c r="B48" s="76" t="s">
        <v>59</v>
      </c>
      <c r="C48" s="68">
        <f t="shared" si="4"/>
        <v>6</v>
      </c>
      <c r="D48" s="68">
        <f t="shared" si="5"/>
        <v>9245</v>
      </c>
      <c r="E48" s="69">
        <v>4</v>
      </c>
      <c r="F48" s="69">
        <v>8385</v>
      </c>
      <c r="G48" s="69"/>
      <c r="H48" s="69"/>
      <c r="I48" s="69">
        <v>1</v>
      </c>
      <c r="J48" s="69">
        <v>480</v>
      </c>
      <c r="K48" s="69"/>
      <c r="L48" s="69"/>
      <c r="M48" s="69"/>
      <c r="N48" s="69"/>
      <c r="O48" s="69">
        <v>1</v>
      </c>
      <c r="P48" s="69">
        <v>380</v>
      </c>
      <c r="Q48" s="83"/>
    </row>
    <row r="49" s="45" customFormat="1" ht="34.5" customHeight="1" spans="1:17">
      <c r="A49" s="76">
        <v>9</v>
      </c>
      <c r="B49" s="79" t="s">
        <v>60</v>
      </c>
      <c r="C49" s="68">
        <f t="shared" si="4"/>
        <v>5</v>
      </c>
      <c r="D49" s="68">
        <f t="shared" si="5"/>
        <v>7218.28</v>
      </c>
      <c r="E49" s="69">
        <v>5</v>
      </c>
      <c r="F49" s="69">
        <v>7218.28</v>
      </c>
      <c r="G49" s="69"/>
      <c r="H49" s="69"/>
      <c r="I49" s="69"/>
      <c r="J49" s="69"/>
      <c r="K49" s="69"/>
      <c r="L49" s="69"/>
      <c r="M49" s="69"/>
      <c r="N49" s="69"/>
      <c r="O49" s="69"/>
      <c r="P49" s="69"/>
      <c r="Q49" s="83"/>
    </row>
    <row r="50" s="45" customFormat="1" ht="34.5" customHeight="1" spans="1:17">
      <c r="A50" s="76">
        <v>10</v>
      </c>
      <c r="B50" s="78" t="s">
        <v>61</v>
      </c>
      <c r="C50" s="68">
        <f t="shared" si="4"/>
        <v>1</v>
      </c>
      <c r="D50" s="68">
        <f t="shared" si="5"/>
        <v>100</v>
      </c>
      <c r="E50" s="69">
        <v>1</v>
      </c>
      <c r="F50" s="69">
        <v>100</v>
      </c>
      <c r="G50" s="69"/>
      <c r="H50" s="69"/>
      <c r="I50" s="69"/>
      <c r="J50" s="69"/>
      <c r="K50" s="69"/>
      <c r="L50" s="69"/>
      <c r="M50" s="69"/>
      <c r="N50" s="69"/>
      <c r="O50" s="69"/>
      <c r="P50" s="69"/>
      <c r="Q50" s="83"/>
    </row>
    <row r="51" s="45" customFormat="1" ht="34.5" customHeight="1" spans="1:17">
      <c r="A51" s="76">
        <v>11</v>
      </c>
      <c r="B51" s="79" t="s">
        <v>62</v>
      </c>
      <c r="C51" s="68">
        <f t="shared" si="4"/>
        <v>8</v>
      </c>
      <c r="D51" s="68">
        <f t="shared" si="5"/>
        <v>3663.59</v>
      </c>
      <c r="E51" s="69">
        <v>7</v>
      </c>
      <c r="F51" s="69">
        <v>3173.59</v>
      </c>
      <c r="G51" s="69"/>
      <c r="H51" s="69"/>
      <c r="I51" s="69">
        <v>1</v>
      </c>
      <c r="J51" s="69">
        <v>490</v>
      </c>
      <c r="K51" s="69"/>
      <c r="L51" s="69"/>
      <c r="M51" s="69"/>
      <c r="N51" s="69"/>
      <c r="O51" s="69"/>
      <c r="P51" s="69"/>
      <c r="Q51" s="83"/>
    </row>
    <row r="52" s="45" customFormat="1" ht="34.5" customHeight="1" spans="1:17">
      <c r="A52" s="76">
        <v>12</v>
      </c>
      <c r="B52" s="79" t="s">
        <v>63</v>
      </c>
      <c r="C52" s="68">
        <f t="shared" si="4"/>
        <v>5</v>
      </c>
      <c r="D52" s="68">
        <f t="shared" si="5"/>
        <v>8312.95</v>
      </c>
      <c r="E52" s="69">
        <v>4</v>
      </c>
      <c r="F52" s="69">
        <v>7022.95</v>
      </c>
      <c r="G52" s="69"/>
      <c r="H52" s="69"/>
      <c r="I52" s="69"/>
      <c r="J52" s="69"/>
      <c r="K52" s="69"/>
      <c r="L52" s="69"/>
      <c r="M52" s="69"/>
      <c r="N52" s="69"/>
      <c r="O52" s="69">
        <v>1</v>
      </c>
      <c r="P52" s="69">
        <v>1290</v>
      </c>
      <c r="Q52" s="83"/>
    </row>
    <row r="53" s="45" customFormat="1" ht="34.5" customHeight="1" spans="1:17">
      <c r="A53" s="76">
        <v>13</v>
      </c>
      <c r="B53" s="79" t="s">
        <v>64</v>
      </c>
      <c r="C53" s="68">
        <f t="shared" si="4"/>
        <v>10</v>
      </c>
      <c r="D53" s="68">
        <f t="shared" si="5"/>
        <v>5595</v>
      </c>
      <c r="E53" s="69">
        <v>9</v>
      </c>
      <c r="F53" s="69">
        <v>5289</v>
      </c>
      <c r="G53" s="69"/>
      <c r="H53" s="69"/>
      <c r="I53" s="69"/>
      <c r="J53" s="69"/>
      <c r="K53" s="69"/>
      <c r="L53" s="69"/>
      <c r="M53" s="69"/>
      <c r="N53" s="69"/>
      <c r="O53" s="69">
        <v>1</v>
      </c>
      <c r="P53" s="69">
        <v>306</v>
      </c>
      <c r="Q53" s="83"/>
    </row>
    <row r="54" s="48" customFormat="1" ht="34.5" customHeight="1" spans="1:17">
      <c r="A54" s="76">
        <v>14</v>
      </c>
      <c r="B54" s="76" t="s">
        <v>65</v>
      </c>
      <c r="C54" s="68">
        <f t="shared" si="4"/>
        <v>0</v>
      </c>
      <c r="D54" s="68">
        <f t="shared" si="5"/>
        <v>0</v>
      </c>
      <c r="E54" s="74"/>
      <c r="F54" s="74"/>
      <c r="G54" s="74"/>
      <c r="H54" s="74"/>
      <c r="I54" s="74"/>
      <c r="J54" s="74"/>
      <c r="K54" s="74"/>
      <c r="L54" s="74"/>
      <c r="M54" s="74"/>
      <c r="N54" s="74"/>
      <c r="O54" s="74"/>
      <c r="P54" s="74"/>
      <c r="Q54" s="86"/>
    </row>
    <row r="55" s="46" customFormat="1" ht="34.5" customHeight="1" spans="1:17">
      <c r="A55" s="70" t="s">
        <v>66</v>
      </c>
      <c r="B55" s="70"/>
      <c r="C55" s="75">
        <f>SUM(C56:C63)</f>
        <v>59</v>
      </c>
      <c r="D55" s="75">
        <f t="shared" ref="D55:P55" si="8">SUM(D56:D63)</f>
        <v>26678.68</v>
      </c>
      <c r="E55" s="75">
        <f t="shared" si="8"/>
        <v>39</v>
      </c>
      <c r="F55" s="75">
        <f t="shared" si="8"/>
        <v>17545.56</v>
      </c>
      <c r="G55" s="75">
        <f t="shared" si="8"/>
        <v>0</v>
      </c>
      <c r="H55" s="75">
        <f t="shared" si="8"/>
        <v>0</v>
      </c>
      <c r="I55" s="75">
        <f t="shared" si="8"/>
        <v>15</v>
      </c>
      <c r="J55" s="75">
        <f t="shared" si="8"/>
        <v>5492.12</v>
      </c>
      <c r="K55" s="75">
        <f t="shared" si="8"/>
        <v>0</v>
      </c>
      <c r="L55" s="75">
        <f t="shared" si="8"/>
        <v>0</v>
      </c>
      <c r="M55" s="75">
        <f t="shared" si="8"/>
        <v>0</v>
      </c>
      <c r="N55" s="75">
        <f t="shared" si="8"/>
        <v>0</v>
      </c>
      <c r="O55" s="75">
        <f t="shared" si="8"/>
        <v>5</v>
      </c>
      <c r="P55" s="75">
        <f t="shared" si="8"/>
        <v>3641</v>
      </c>
      <c r="Q55" s="84"/>
    </row>
    <row r="56" s="52" customFormat="1" ht="34.5" customHeight="1" spans="1:17">
      <c r="A56" s="71">
        <v>1</v>
      </c>
      <c r="B56" s="72" t="s">
        <v>67</v>
      </c>
      <c r="C56" s="68">
        <f t="shared" ref="C56:C63" si="9">E56+G56+I56+K56+M56+O56</f>
        <v>0</v>
      </c>
      <c r="D56" s="68">
        <f t="shared" ref="D56:D63" si="10">F56+H56+J56+L56+N56+P56</f>
        <v>0</v>
      </c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88"/>
    </row>
    <row r="57" s="52" customFormat="1" ht="34.5" customHeight="1" spans="1:17">
      <c r="A57" s="71">
        <v>2</v>
      </c>
      <c r="B57" s="72" t="s">
        <v>68</v>
      </c>
      <c r="C57" s="68">
        <f t="shared" si="9"/>
        <v>7</v>
      </c>
      <c r="D57" s="68">
        <f t="shared" si="10"/>
        <v>3370</v>
      </c>
      <c r="E57" s="73">
        <v>6</v>
      </c>
      <c r="F57" s="73">
        <v>3270</v>
      </c>
      <c r="G57" s="73"/>
      <c r="H57" s="73"/>
      <c r="I57" s="73">
        <v>1</v>
      </c>
      <c r="J57" s="73">
        <v>100</v>
      </c>
      <c r="K57" s="73"/>
      <c r="L57" s="73"/>
      <c r="M57" s="73"/>
      <c r="N57" s="73"/>
      <c r="O57" s="73"/>
      <c r="P57" s="73"/>
      <c r="Q57" s="88"/>
    </row>
    <row r="58" s="52" customFormat="1" ht="34.5" customHeight="1" spans="1:17">
      <c r="A58" s="71">
        <v>3</v>
      </c>
      <c r="B58" s="72" t="s">
        <v>69</v>
      </c>
      <c r="C58" s="68">
        <f t="shared" si="9"/>
        <v>8</v>
      </c>
      <c r="D58" s="68">
        <f t="shared" si="10"/>
        <v>3386</v>
      </c>
      <c r="E58" s="73">
        <v>4</v>
      </c>
      <c r="F58" s="73">
        <v>898.88</v>
      </c>
      <c r="G58" s="73"/>
      <c r="H58" s="73"/>
      <c r="I58" s="73">
        <v>4</v>
      </c>
      <c r="J58" s="73">
        <v>2487.12</v>
      </c>
      <c r="K58" s="73"/>
      <c r="L58" s="73"/>
      <c r="M58" s="74"/>
      <c r="N58" s="74"/>
      <c r="O58" s="74"/>
      <c r="P58" s="74"/>
      <c r="Q58" s="88"/>
    </row>
    <row r="59" s="52" customFormat="1" ht="34.5" customHeight="1" spans="1:17">
      <c r="A59" s="71">
        <v>4</v>
      </c>
      <c r="B59" s="77" t="s">
        <v>70</v>
      </c>
      <c r="C59" s="68">
        <f t="shared" si="9"/>
        <v>9</v>
      </c>
      <c r="D59" s="68">
        <f t="shared" si="10"/>
        <v>5199</v>
      </c>
      <c r="E59" s="73">
        <v>5</v>
      </c>
      <c r="F59" s="73">
        <v>2165</v>
      </c>
      <c r="G59" s="73"/>
      <c r="H59" s="73"/>
      <c r="I59" s="73"/>
      <c r="J59" s="73"/>
      <c r="K59" s="73"/>
      <c r="L59" s="73"/>
      <c r="M59" s="74"/>
      <c r="N59" s="74"/>
      <c r="O59" s="74">
        <v>4</v>
      </c>
      <c r="P59" s="74">
        <v>3034</v>
      </c>
      <c r="Q59" s="88"/>
    </row>
    <row r="60" s="52" customFormat="1" ht="34.5" customHeight="1" spans="1:17">
      <c r="A60" s="71">
        <v>5</v>
      </c>
      <c r="B60" s="77" t="s">
        <v>71</v>
      </c>
      <c r="C60" s="68">
        <f t="shared" si="9"/>
        <v>3</v>
      </c>
      <c r="D60" s="68">
        <f t="shared" si="10"/>
        <v>1499</v>
      </c>
      <c r="E60" s="73">
        <v>2</v>
      </c>
      <c r="F60" s="73">
        <v>892</v>
      </c>
      <c r="G60" s="73"/>
      <c r="H60" s="73"/>
      <c r="I60" s="73"/>
      <c r="J60" s="73"/>
      <c r="K60" s="73"/>
      <c r="L60" s="73"/>
      <c r="M60" s="74"/>
      <c r="N60" s="74"/>
      <c r="O60" s="74">
        <v>1</v>
      </c>
      <c r="P60" s="74">
        <v>607</v>
      </c>
      <c r="Q60" s="88"/>
    </row>
    <row r="61" s="52" customFormat="1" ht="34.5" customHeight="1" spans="1:17">
      <c r="A61" s="71">
        <v>6</v>
      </c>
      <c r="B61" s="72" t="s">
        <v>72</v>
      </c>
      <c r="C61" s="68">
        <f t="shared" si="9"/>
        <v>9</v>
      </c>
      <c r="D61" s="68">
        <f t="shared" si="10"/>
        <v>6101.58</v>
      </c>
      <c r="E61" s="73">
        <v>6</v>
      </c>
      <c r="F61" s="73">
        <v>4871.58</v>
      </c>
      <c r="G61" s="73"/>
      <c r="H61" s="73"/>
      <c r="I61" s="73">
        <v>3</v>
      </c>
      <c r="J61" s="73">
        <v>1230</v>
      </c>
      <c r="K61" s="73"/>
      <c r="L61" s="73"/>
      <c r="M61" s="74"/>
      <c r="N61" s="74"/>
      <c r="O61" s="74"/>
      <c r="P61" s="74"/>
      <c r="Q61" s="88"/>
    </row>
    <row r="62" s="52" customFormat="1" ht="34.5" customHeight="1" spans="1:17">
      <c r="A62" s="71">
        <v>7</v>
      </c>
      <c r="B62" s="77" t="s">
        <v>73</v>
      </c>
      <c r="C62" s="68">
        <f t="shared" si="9"/>
        <v>21</v>
      </c>
      <c r="D62" s="68">
        <f t="shared" si="10"/>
        <v>6288</v>
      </c>
      <c r="E62" s="73">
        <v>14</v>
      </c>
      <c r="F62" s="73">
        <v>4613</v>
      </c>
      <c r="G62" s="73"/>
      <c r="H62" s="73"/>
      <c r="I62" s="73">
        <v>7</v>
      </c>
      <c r="J62" s="73">
        <v>1675</v>
      </c>
      <c r="K62" s="73"/>
      <c r="L62" s="73"/>
      <c r="M62" s="74"/>
      <c r="N62" s="74"/>
      <c r="O62" s="74"/>
      <c r="P62" s="74"/>
      <c r="Q62" s="88"/>
    </row>
    <row r="63" s="52" customFormat="1" ht="34.5" customHeight="1" spans="1:17">
      <c r="A63" s="71">
        <v>8</v>
      </c>
      <c r="B63" s="77" t="s">
        <v>74</v>
      </c>
      <c r="C63" s="68">
        <f t="shared" si="9"/>
        <v>2</v>
      </c>
      <c r="D63" s="68">
        <f t="shared" si="10"/>
        <v>835.1</v>
      </c>
      <c r="E63" s="73">
        <v>2</v>
      </c>
      <c r="F63" s="73">
        <v>835.1</v>
      </c>
      <c r="G63" s="73"/>
      <c r="H63" s="73"/>
      <c r="I63" s="73"/>
      <c r="J63" s="73"/>
      <c r="K63" s="73"/>
      <c r="L63" s="73"/>
      <c r="M63" s="74"/>
      <c r="N63" s="74"/>
      <c r="O63" s="74"/>
      <c r="P63" s="74"/>
      <c r="Q63" s="88"/>
    </row>
    <row r="64" s="53" customFormat="1" ht="34.5" customHeight="1" spans="1:17">
      <c r="A64" s="70" t="s">
        <v>75</v>
      </c>
      <c r="B64" s="70"/>
      <c r="C64" s="66">
        <f>SUM(C65:C76)</f>
        <v>134</v>
      </c>
      <c r="D64" s="66">
        <f>SUM(D65:D76)</f>
        <v>58524.15</v>
      </c>
      <c r="E64" s="66">
        <f t="shared" ref="D64:P64" si="11">SUM(E65:E76)</f>
        <v>81</v>
      </c>
      <c r="F64" s="66">
        <f t="shared" si="11"/>
        <v>33031.03</v>
      </c>
      <c r="G64" s="66">
        <f t="shared" si="11"/>
        <v>3</v>
      </c>
      <c r="H64" s="66">
        <f t="shared" si="11"/>
        <v>2132.12</v>
      </c>
      <c r="I64" s="66">
        <f t="shared" si="11"/>
        <v>43</v>
      </c>
      <c r="J64" s="66">
        <f t="shared" si="11"/>
        <v>21698.8</v>
      </c>
      <c r="K64" s="66">
        <f t="shared" si="11"/>
        <v>0</v>
      </c>
      <c r="L64" s="66">
        <f t="shared" si="11"/>
        <v>0</v>
      </c>
      <c r="M64" s="66">
        <f t="shared" si="11"/>
        <v>0</v>
      </c>
      <c r="N64" s="66">
        <f t="shared" si="11"/>
        <v>0</v>
      </c>
      <c r="O64" s="66">
        <f t="shared" si="11"/>
        <v>7</v>
      </c>
      <c r="P64" s="66">
        <f t="shared" si="11"/>
        <v>1662.2</v>
      </c>
      <c r="Q64" s="89"/>
    </row>
    <row r="65" s="54" customFormat="1" ht="34.5" customHeight="1" spans="1:17">
      <c r="A65" s="72">
        <v>1</v>
      </c>
      <c r="B65" s="72" t="s">
        <v>21</v>
      </c>
      <c r="C65" s="68">
        <f>E65+G65+I65+K65+M65+O65</f>
        <v>0</v>
      </c>
      <c r="D65" s="68">
        <f>F65+H65+J65+L65+N65+P65</f>
        <v>0</v>
      </c>
      <c r="E65" s="73"/>
      <c r="F65" s="73"/>
      <c r="G65" s="73"/>
      <c r="H65" s="73"/>
      <c r="I65" s="73"/>
      <c r="J65" s="73"/>
      <c r="K65" s="73"/>
      <c r="L65" s="73"/>
      <c r="M65" s="73"/>
      <c r="N65" s="73"/>
      <c r="O65" s="73"/>
      <c r="P65" s="73"/>
      <c r="Q65" s="91"/>
    </row>
    <row r="66" s="54" customFormat="1" ht="34.5" customHeight="1" spans="1:17">
      <c r="A66" s="72">
        <v>2</v>
      </c>
      <c r="B66" s="72" t="s">
        <v>76</v>
      </c>
      <c r="C66" s="68">
        <f>E66+G66+I66+K66+M66+O66</f>
        <v>12</v>
      </c>
      <c r="D66" s="68">
        <f>F66+H66+J66+L66+N66+P66</f>
        <v>3994.78</v>
      </c>
      <c r="E66" s="73">
        <v>11</v>
      </c>
      <c r="F66" s="73">
        <v>3394.78</v>
      </c>
      <c r="G66" s="73"/>
      <c r="H66" s="73"/>
      <c r="I66" s="73">
        <v>1</v>
      </c>
      <c r="J66" s="73">
        <v>600</v>
      </c>
      <c r="K66" s="73"/>
      <c r="L66" s="73"/>
      <c r="M66" s="73"/>
      <c r="N66" s="73"/>
      <c r="O66" s="73"/>
      <c r="P66" s="73"/>
      <c r="Q66" s="91"/>
    </row>
    <row r="67" s="54" customFormat="1" ht="34.5" customHeight="1" spans="1:17">
      <c r="A67" s="72">
        <v>3</v>
      </c>
      <c r="B67" s="72" t="s">
        <v>77</v>
      </c>
      <c r="C67" s="68">
        <f>E67+G67+I67+K67+M67+O67</f>
        <v>9</v>
      </c>
      <c r="D67" s="68">
        <f>F67+H67+J67+L67+N67+P67</f>
        <v>6852.41</v>
      </c>
      <c r="E67" s="73">
        <v>4</v>
      </c>
      <c r="F67" s="73">
        <v>2802.41</v>
      </c>
      <c r="G67" s="73"/>
      <c r="H67" s="73"/>
      <c r="I67" s="73">
        <v>5</v>
      </c>
      <c r="J67" s="73">
        <v>4050</v>
      </c>
      <c r="K67" s="73"/>
      <c r="L67" s="73"/>
      <c r="M67" s="73"/>
      <c r="N67" s="73"/>
      <c r="O67" s="73"/>
      <c r="P67" s="73"/>
      <c r="Q67" s="91"/>
    </row>
    <row r="68" s="54" customFormat="1" ht="34.5" customHeight="1" spans="1:17">
      <c r="A68" s="72">
        <v>4</v>
      </c>
      <c r="B68" s="72" t="s">
        <v>78</v>
      </c>
      <c r="C68" s="68">
        <f>E68+G68+I68+K68+M68+O68</f>
        <v>11</v>
      </c>
      <c r="D68" s="68">
        <f>F68+H68+J68+L68+N68+P68</f>
        <v>5165.87</v>
      </c>
      <c r="E68" s="73">
        <v>6</v>
      </c>
      <c r="F68" s="73">
        <v>3592.03</v>
      </c>
      <c r="G68" s="73"/>
      <c r="H68" s="73"/>
      <c r="I68" s="73">
        <v>2</v>
      </c>
      <c r="J68" s="73">
        <v>520</v>
      </c>
      <c r="K68" s="73"/>
      <c r="L68" s="73"/>
      <c r="M68" s="73"/>
      <c r="N68" s="73"/>
      <c r="O68" s="73">
        <v>3</v>
      </c>
      <c r="P68" s="73">
        <v>1053.84</v>
      </c>
      <c r="Q68" s="91"/>
    </row>
    <row r="69" s="54" customFormat="1" ht="34.5" customHeight="1" spans="1:17">
      <c r="A69" s="72">
        <v>5</v>
      </c>
      <c r="B69" s="72" t="s">
        <v>79</v>
      </c>
      <c r="C69" s="68">
        <f>E69+G69+I69+K69+M69+O69</f>
        <v>17</v>
      </c>
      <c r="D69" s="68">
        <f>F69+H69+J69+L69+N69+P69</f>
        <v>5175.91</v>
      </c>
      <c r="E69" s="73">
        <v>10</v>
      </c>
      <c r="F69" s="73">
        <v>2482.91</v>
      </c>
      <c r="G69" s="73"/>
      <c r="H69" s="73"/>
      <c r="I69" s="73">
        <v>7</v>
      </c>
      <c r="J69" s="73">
        <v>2693</v>
      </c>
      <c r="K69" s="73"/>
      <c r="L69" s="73"/>
      <c r="M69" s="73"/>
      <c r="N69" s="73"/>
      <c r="O69" s="73"/>
      <c r="P69" s="73"/>
      <c r="Q69" s="91"/>
    </row>
    <row r="70" s="54" customFormat="1" ht="34.5" customHeight="1" spans="1:17">
      <c r="A70" s="72">
        <v>6</v>
      </c>
      <c r="B70" s="72" t="s">
        <v>80</v>
      </c>
      <c r="C70" s="68">
        <f t="shared" ref="C70:C98" si="12">E70+G70+I70+K70+M70+O70</f>
        <v>27</v>
      </c>
      <c r="D70" s="68">
        <f t="shared" ref="D70:D98" si="13">F70+H70+J70+L70+N70+P70</f>
        <v>12698.6</v>
      </c>
      <c r="E70" s="73">
        <v>23</v>
      </c>
      <c r="F70" s="73">
        <v>11322.6</v>
      </c>
      <c r="G70" s="73"/>
      <c r="H70" s="73"/>
      <c r="I70" s="73">
        <v>4</v>
      </c>
      <c r="J70" s="73">
        <v>1376</v>
      </c>
      <c r="K70" s="73"/>
      <c r="L70" s="73"/>
      <c r="M70" s="73"/>
      <c r="N70" s="73"/>
      <c r="O70" s="73"/>
      <c r="P70" s="73"/>
      <c r="Q70" s="91"/>
    </row>
    <row r="71" s="54" customFormat="1" ht="34.5" customHeight="1" spans="1:17">
      <c r="A71" s="72">
        <v>7</v>
      </c>
      <c r="B71" s="72" t="s">
        <v>81</v>
      </c>
      <c r="C71" s="68">
        <f t="shared" si="12"/>
        <v>9</v>
      </c>
      <c r="D71" s="68">
        <f t="shared" si="13"/>
        <v>4499.12</v>
      </c>
      <c r="E71" s="73">
        <v>3</v>
      </c>
      <c r="F71" s="73">
        <v>2719.12</v>
      </c>
      <c r="G71" s="73"/>
      <c r="H71" s="73"/>
      <c r="I71" s="73">
        <v>6</v>
      </c>
      <c r="J71" s="73">
        <v>1780</v>
      </c>
      <c r="K71" s="73"/>
      <c r="L71" s="73"/>
      <c r="M71" s="73"/>
      <c r="N71" s="73"/>
      <c r="O71" s="73"/>
      <c r="P71" s="73"/>
      <c r="Q71" s="91"/>
    </row>
    <row r="72" s="54" customFormat="1" ht="34.5" customHeight="1" spans="1:17">
      <c r="A72" s="72">
        <v>8</v>
      </c>
      <c r="B72" s="72" t="s">
        <v>82</v>
      </c>
      <c r="C72" s="68">
        <f t="shared" si="12"/>
        <v>8</v>
      </c>
      <c r="D72" s="68">
        <f t="shared" si="13"/>
        <v>2553.01</v>
      </c>
      <c r="E72" s="73">
        <v>2</v>
      </c>
      <c r="F72" s="73">
        <v>494.65</v>
      </c>
      <c r="G72" s="73">
        <v>1</v>
      </c>
      <c r="H72" s="73">
        <v>220</v>
      </c>
      <c r="I72" s="73">
        <v>3</v>
      </c>
      <c r="J72" s="73">
        <v>1430</v>
      </c>
      <c r="K72" s="73"/>
      <c r="L72" s="73"/>
      <c r="M72" s="73"/>
      <c r="N72" s="73"/>
      <c r="O72" s="73">
        <v>2</v>
      </c>
      <c r="P72" s="73">
        <v>408.36</v>
      </c>
      <c r="Q72" s="91"/>
    </row>
    <row r="73" s="54" customFormat="1" ht="34.5" customHeight="1" spans="1:17">
      <c r="A73" s="72">
        <v>9</v>
      </c>
      <c r="B73" s="72" t="s">
        <v>83</v>
      </c>
      <c r="C73" s="68">
        <f t="shared" si="12"/>
        <v>18</v>
      </c>
      <c r="D73" s="68">
        <f t="shared" si="13"/>
        <v>3725</v>
      </c>
      <c r="E73" s="73">
        <v>14</v>
      </c>
      <c r="F73" s="73">
        <v>2245</v>
      </c>
      <c r="G73" s="73"/>
      <c r="H73" s="73"/>
      <c r="I73" s="73">
        <v>2</v>
      </c>
      <c r="J73" s="73">
        <v>1280</v>
      </c>
      <c r="K73" s="73"/>
      <c r="L73" s="73"/>
      <c r="M73" s="73"/>
      <c r="N73" s="73"/>
      <c r="O73" s="73">
        <v>2</v>
      </c>
      <c r="P73" s="73">
        <v>200</v>
      </c>
      <c r="Q73" s="91"/>
    </row>
    <row r="74" s="54" customFormat="1" ht="34.5" customHeight="1" spans="1:17">
      <c r="A74" s="72">
        <v>10</v>
      </c>
      <c r="B74" s="72" t="s">
        <v>84</v>
      </c>
      <c r="C74" s="68">
        <f t="shared" si="12"/>
        <v>1</v>
      </c>
      <c r="D74" s="68">
        <f t="shared" si="13"/>
        <v>1190</v>
      </c>
      <c r="E74" s="73"/>
      <c r="F74" s="73"/>
      <c r="G74" s="73"/>
      <c r="H74" s="73"/>
      <c r="I74" s="73">
        <v>1</v>
      </c>
      <c r="J74" s="73">
        <v>1190</v>
      </c>
      <c r="K74" s="73"/>
      <c r="L74" s="73"/>
      <c r="M74" s="73"/>
      <c r="N74" s="73"/>
      <c r="O74" s="73"/>
      <c r="P74" s="73"/>
      <c r="Q74" s="91"/>
    </row>
    <row r="75" s="54" customFormat="1" ht="34.5" customHeight="1" spans="1:17">
      <c r="A75" s="72">
        <v>11</v>
      </c>
      <c r="B75" s="72" t="s">
        <v>85</v>
      </c>
      <c r="C75" s="68">
        <f t="shared" si="12"/>
        <v>10</v>
      </c>
      <c r="D75" s="68">
        <f t="shared" si="13"/>
        <v>5851.8</v>
      </c>
      <c r="E75" s="73">
        <v>3</v>
      </c>
      <c r="F75" s="73">
        <v>1384.68</v>
      </c>
      <c r="G75" s="73">
        <v>2</v>
      </c>
      <c r="H75" s="73">
        <v>1912.12</v>
      </c>
      <c r="I75" s="73">
        <v>5</v>
      </c>
      <c r="J75" s="73">
        <v>2555</v>
      </c>
      <c r="K75" s="73"/>
      <c r="L75" s="73"/>
      <c r="M75" s="73"/>
      <c r="N75" s="73"/>
      <c r="O75" s="73"/>
      <c r="P75" s="73"/>
      <c r="Q75" s="91"/>
    </row>
    <row r="76" s="54" customFormat="1" ht="34.5" customHeight="1" spans="1:17">
      <c r="A76" s="72">
        <v>12</v>
      </c>
      <c r="B76" s="72" t="s">
        <v>86</v>
      </c>
      <c r="C76" s="68">
        <f t="shared" si="12"/>
        <v>12</v>
      </c>
      <c r="D76" s="68">
        <f t="shared" si="13"/>
        <v>6817.65</v>
      </c>
      <c r="E76" s="73">
        <v>5</v>
      </c>
      <c r="F76" s="73">
        <v>2592.85</v>
      </c>
      <c r="G76" s="73"/>
      <c r="H76" s="73"/>
      <c r="I76" s="73">
        <v>7</v>
      </c>
      <c r="J76" s="73">
        <v>4224.8</v>
      </c>
      <c r="K76" s="73"/>
      <c r="L76" s="73"/>
      <c r="M76" s="73"/>
      <c r="N76" s="73"/>
      <c r="O76" s="73"/>
      <c r="P76" s="73"/>
      <c r="Q76" s="91"/>
    </row>
    <row r="77" s="55" customFormat="1" ht="34.5" customHeight="1" spans="1:17">
      <c r="A77" s="70" t="s">
        <v>87</v>
      </c>
      <c r="B77" s="70"/>
      <c r="C77" s="66">
        <f>SUM(C78:C89)</f>
        <v>104</v>
      </c>
      <c r="D77" s="66">
        <f t="shared" ref="D77:P77" si="14">SUM(D78:D89)</f>
        <v>78023.17</v>
      </c>
      <c r="E77" s="66">
        <f t="shared" si="14"/>
        <v>42</v>
      </c>
      <c r="F77" s="66">
        <f t="shared" si="14"/>
        <v>46745.82</v>
      </c>
      <c r="G77" s="66">
        <f t="shared" si="14"/>
        <v>2</v>
      </c>
      <c r="H77" s="66">
        <f t="shared" si="14"/>
        <v>1500</v>
      </c>
      <c r="I77" s="66">
        <f t="shared" si="14"/>
        <v>60</v>
      </c>
      <c r="J77" s="66">
        <f t="shared" si="14"/>
        <v>29777.35</v>
      </c>
      <c r="K77" s="66">
        <f t="shared" si="14"/>
        <v>0</v>
      </c>
      <c r="L77" s="66">
        <f t="shared" si="14"/>
        <v>0</v>
      </c>
      <c r="M77" s="66">
        <f t="shared" si="14"/>
        <v>0</v>
      </c>
      <c r="N77" s="66">
        <f t="shared" si="14"/>
        <v>0</v>
      </c>
      <c r="O77" s="66">
        <f t="shared" si="14"/>
        <v>0</v>
      </c>
      <c r="P77" s="66">
        <f t="shared" si="14"/>
        <v>0</v>
      </c>
      <c r="Q77" s="92"/>
    </row>
    <row r="78" s="56" customFormat="1" ht="34.5" customHeight="1" spans="1:17">
      <c r="A78" s="72">
        <v>1</v>
      </c>
      <c r="B78" s="72" t="s">
        <v>21</v>
      </c>
      <c r="C78" s="68">
        <f t="shared" si="12"/>
        <v>0</v>
      </c>
      <c r="D78" s="68">
        <f t="shared" si="13"/>
        <v>0</v>
      </c>
      <c r="E78" s="68"/>
      <c r="F78" s="68"/>
      <c r="G78" s="68"/>
      <c r="H78" s="68"/>
      <c r="I78" s="68"/>
      <c r="J78" s="68"/>
      <c r="K78" s="68"/>
      <c r="L78" s="68"/>
      <c r="M78" s="68"/>
      <c r="N78" s="68"/>
      <c r="O78" s="68"/>
      <c r="P78" s="68"/>
      <c r="Q78" s="93"/>
    </row>
    <row r="79" s="56" customFormat="1" ht="34.5" customHeight="1" spans="1:17">
      <c r="A79" s="72">
        <v>2</v>
      </c>
      <c r="B79" s="72" t="s">
        <v>88</v>
      </c>
      <c r="C79" s="68">
        <f t="shared" si="12"/>
        <v>11</v>
      </c>
      <c r="D79" s="68">
        <f t="shared" si="13"/>
        <v>6932.08</v>
      </c>
      <c r="E79" s="68">
        <v>1</v>
      </c>
      <c r="F79" s="68">
        <v>1800</v>
      </c>
      <c r="G79" s="68"/>
      <c r="H79" s="68"/>
      <c r="I79" s="68">
        <v>10</v>
      </c>
      <c r="J79" s="68">
        <v>5132.08</v>
      </c>
      <c r="K79" s="69"/>
      <c r="L79" s="69"/>
      <c r="M79" s="74"/>
      <c r="N79" s="74"/>
      <c r="O79" s="74"/>
      <c r="P79" s="74"/>
      <c r="Q79" s="93"/>
    </row>
    <row r="80" s="56" customFormat="1" ht="34.5" customHeight="1" spans="1:17">
      <c r="A80" s="72">
        <v>3</v>
      </c>
      <c r="B80" s="72" t="s">
        <v>89</v>
      </c>
      <c r="C80" s="68">
        <f t="shared" si="12"/>
        <v>15</v>
      </c>
      <c r="D80" s="68">
        <f t="shared" si="13"/>
        <v>9469.91</v>
      </c>
      <c r="E80" s="69">
        <v>2</v>
      </c>
      <c r="F80" s="69">
        <v>3020</v>
      </c>
      <c r="G80" s="69"/>
      <c r="H80" s="69"/>
      <c r="I80" s="69">
        <v>13</v>
      </c>
      <c r="J80" s="69">
        <v>6449.91</v>
      </c>
      <c r="K80" s="69"/>
      <c r="L80" s="73"/>
      <c r="M80" s="69"/>
      <c r="N80" s="90"/>
      <c r="O80" s="90"/>
      <c r="P80" s="90"/>
      <c r="Q80" s="93"/>
    </row>
    <row r="81" s="56" customFormat="1" ht="34.5" customHeight="1" spans="1:17">
      <c r="A81" s="72">
        <v>4</v>
      </c>
      <c r="B81" s="72" t="s">
        <v>90</v>
      </c>
      <c r="C81" s="68">
        <f t="shared" si="12"/>
        <v>6</v>
      </c>
      <c r="D81" s="68">
        <f t="shared" si="13"/>
        <v>4451.49</v>
      </c>
      <c r="E81" s="73">
        <v>1</v>
      </c>
      <c r="F81" s="73">
        <v>1231.49</v>
      </c>
      <c r="G81" s="73"/>
      <c r="H81" s="73"/>
      <c r="I81" s="73">
        <v>5</v>
      </c>
      <c r="J81" s="73">
        <v>3220</v>
      </c>
      <c r="K81" s="73"/>
      <c r="L81" s="73"/>
      <c r="M81" s="74"/>
      <c r="N81" s="74"/>
      <c r="O81" s="74"/>
      <c r="P81" s="74"/>
      <c r="Q81" s="93"/>
    </row>
    <row r="82" s="56" customFormat="1" ht="34.5" customHeight="1" spans="1:17">
      <c r="A82" s="72">
        <v>5</v>
      </c>
      <c r="B82" s="72" t="s">
        <v>91</v>
      </c>
      <c r="C82" s="68">
        <f t="shared" si="12"/>
        <v>20</v>
      </c>
      <c r="D82" s="68">
        <f t="shared" si="13"/>
        <v>10034.32</v>
      </c>
      <c r="E82" s="73">
        <v>10</v>
      </c>
      <c r="F82" s="73">
        <v>6059.96</v>
      </c>
      <c r="G82" s="73">
        <v>1</v>
      </c>
      <c r="H82" s="74">
        <v>1100</v>
      </c>
      <c r="I82" s="73">
        <v>9</v>
      </c>
      <c r="J82" s="74">
        <v>2874.36</v>
      </c>
      <c r="K82" s="73"/>
      <c r="L82" s="74"/>
      <c r="M82" s="74"/>
      <c r="N82" s="74"/>
      <c r="O82" s="74"/>
      <c r="P82" s="74"/>
      <c r="Q82" s="93"/>
    </row>
    <row r="83" s="56" customFormat="1" ht="34.5" customHeight="1" spans="1:17">
      <c r="A83" s="72">
        <v>6</v>
      </c>
      <c r="B83" s="72" t="s">
        <v>92</v>
      </c>
      <c r="C83" s="68">
        <f t="shared" si="12"/>
        <v>8</v>
      </c>
      <c r="D83" s="68">
        <f t="shared" si="13"/>
        <v>6573.77</v>
      </c>
      <c r="E83" s="69">
        <v>4</v>
      </c>
      <c r="F83" s="69">
        <v>4581.77</v>
      </c>
      <c r="G83" s="69"/>
      <c r="H83" s="69"/>
      <c r="I83" s="69">
        <v>4</v>
      </c>
      <c r="J83" s="69">
        <v>1992</v>
      </c>
      <c r="K83" s="69"/>
      <c r="L83" s="73"/>
      <c r="M83" s="69"/>
      <c r="N83" s="74"/>
      <c r="O83" s="74"/>
      <c r="P83" s="74"/>
      <c r="Q83" s="93"/>
    </row>
    <row r="84" s="56" customFormat="1" ht="34.5" customHeight="1" spans="1:17">
      <c r="A84" s="72">
        <v>7</v>
      </c>
      <c r="B84" s="72" t="s">
        <v>93</v>
      </c>
      <c r="C84" s="68">
        <f t="shared" si="12"/>
        <v>20</v>
      </c>
      <c r="D84" s="68">
        <f t="shared" si="13"/>
        <v>16875</v>
      </c>
      <c r="E84" s="73">
        <v>8</v>
      </c>
      <c r="F84" s="73">
        <v>11676</v>
      </c>
      <c r="G84" s="73"/>
      <c r="H84" s="73"/>
      <c r="I84" s="73">
        <v>12</v>
      </c>
      <c r="J84" s="73">
        <v>5199</v>
      </c>
      <c r="K84" s="73"/>
      <c r="L84" s="73"/>
      <c r="M84" s="74"/>
      <c r="N84" s="74"/>
      <c r="O84" s="74"/>
      <c r="P84" s="74"/>
      <c r="Q84" s="93"/>
    </row>
    <row r="85" s="56" customFormat="1" ht="34.5" customHeight="1" spans="1:17">
      <c r="A85" s="72">
        <v>8</v>
      </c>
      <c r="B85" s="72" t="s">
        <v>94</v>
      </c>
      <c r="C85" s="68">
        <f t="shared" si="12"/>
        <v>6</v>
      </c>
      <c r="D85" s="68">
        <f t="shared" si="13"/>
        <v>4079.6</v>
      </c>
      <c r="E85" s="69">
        <v>4</v>
      </c>
      <c r="F85" s="69">
        <v>2609.6</v>
      </c>
      <c r="G85" s="69"/>
      <c r="H85" s="69"/>
      <c r="I85" s="69">
        <v>2</v>
      </c>
      <c r="J85" s="69">
        <v>1470</v>
      </c>
      <c r="K85" s="69"/>
      <c r="L85" s="69"/>
      <c r="M85" s="74"/>
      <c r="N85" s="74"/>
      <c r="O85" s="74"/>
      <c r="P85" s="74"/>
      <c r="Q85" s="93"/>
    </row>
    <row r="86" s="56" customFormat="1" ht="34.5" customHeight="1" spans="1:17">
      <c r="A86" s="72">
        <v>9</v>
      </c>
      <c r="B86" s="67" t="s">
        <v>95</v>
      </c>
      <c r="C86" s="68">
        <f t="shared" si="12"/>
        <v>4</v>
      </c>
      <c r="D86" s="68">
        <f t="shared" si="13"/>
        <v>4771</v>
      </c>
      <c r="E86" s="69">
        <v>2</v>
      </c>
      <c r="F86" s="69">
        <v>3371</v>
      </c>
      <c r="G86" s="69"/>
      <c r="H86" s="69"/>
      <c r="I86" s="69">
        <v>2</v>
      </c>
      <c r="J86" s="69">
        <v>1400</v>
      </c>
      <c r="K86" s="69"/>
      <c r="L86" s="69"/>
      <c r="M86" s="69"/>
      <c r="N86" s="69"/>
      <c r="O86" s="69"/>
      <c r="P86" s="69"/>
      <c r="Q86" s="93"/>
    </row>
    <row r="87" s="56" customFormat="1" ht="34.5" customHeight="1" spans="1:17">
      <c r="A87" s="72">
        <v>10</v>
      </c>
      <c r="B87" s="72" t="s">
        <v>96</v>
      </c>
      <c r="C87" s="68">
        <f t="shared" si="12"/>
        <v>8</v>
      </c>
      <c r="D87" s="68">
        <f t="shared" si="13"/>
        <v>10446</v>
      </c>
      <c r="E87" s="69">
        <v>8</v>
      </c>
      <c r="F87" s="69">
        <v>10446</v>
      </c>
      <c r="G87" s="69"/>
      <c r="H87" s="69"/>
      <c r="I87" s="69"/>
      <c r="J87" s="69"/>
      <c r="K87" s="69"/>
      <c r="L87" s="69"/>
      <c r="M87" s="74"/>
      <c r="N87" s="74"/>
      <c r="O87" s="74"/>
      <c r="P87" s="74"/>
      <c r="Q87" s="93"/>
    </row>
    <row r="88" s="56" customFormat="1" ht="34.5" customHeight="1" spans="1:17">
      <c r="A88" s="72">
        <v>11</v>
      </c>
      <c r="B88" s="67" t="s">
        <v>97</v>
      </c>
      <c r="C88" s="68">
        <f t="shared" si="12"/>
        <v>5</v>
      </c>
      <c r="D88" s="68">
        <f t="shared" si="13"/>
        <v>3410</v>
      </c>
      <c r="E88" s="73">
        <v>1</v>
      </c>
      <c r="F88" s="73">
        <v>970</v>
      </c>
      <c r="G88" s="73">
        <v>1</v>
      </c>
      <c r="H88" s="73">
        <v>400</v>
      </c>
      <c r="I88" s="73">
        <v>3</v>
      </c>
      <c r="J88" s="73">
        <v>2040</v>
      </c>
      <c r="K88" s="73"/>
      <c r="L88" s="73"/>
      <c r="M88" s="74"/>
      <c r="N88" s="74"/>
      <c r="O88" s="74"/>
      <c r="P88" s="74"/>
      <c r="Q88" s="93"/>
    </row>
    <row r="89" s="56" customFormat="1" ht="34.5" customHeight="1" spans="1:17">
      <c r="A89" s="72">
        <v>12</v>
      </c>
      <c r="B89" s="72" t="s">
        <v>98</v>
      </c>
      <c r="C89" s="68">
        <f t="shared" si="12"/>
        <v>1</v>
      </c>
      <c r="D89" s="68">
        <f t="shared" si="13"/>
        <v>980</v>
      </c>
      <c r="E89" s="73">
        <v>1</v>
      </c>
      <c r="F89" s="73">
        <v>980</v>
      </c>
      <c r="G89" s="73"/>
      <c r="H89" s="73"/>
      <c r="I89" s="73"/>
      <c r="J89" s="73"/>
      <c r="K89" s="73"/>
      <c r="L89" s="73"/>
      <c r="M89" s="74"/>
      <c r="N89" s="74"/>
      <c r="O89" s="74"/>
      <c r="P89" s="74"/>
      <c r="Q89" s="93"/>
    </row>
    <row r="90" s="55" customFormat="1" ht="34.5" customHeight="1" spans="1:17">
      <c r="A90" s="70" t="s">
        <v>99</v>
      </c>
      <c r="B90" s="70"/>
      <c r="C90" s="65">
        <f>SUM(C91:C98)</f>
        <v>78</v>
      </c>
      <c r="D90" s="65">
        <f t="shared" ref="D90:P90" si="15">SUM(D91:D98)</f>
        <v>53351.16</v>
      </c>
      <c r="E90" s="65">
        <f t="shared" si="15"/>
        <v>28</v>
      </c>
      <c r="F90" s="65">
        <f t="shared" si="15"/>
        <v>14472.12</v>
      </c>
      <c r="G90" s="65">
        <f t="shared" si="15"/>
        <v>2</v>
      </c>
      <c r="H90" s="65">
        <f t="shared" si="15"/>
        <v>3090</v>
      </c>
      <c r="I90" s="65">
        <f t="shared" si="15"/>
        <v>34</v>
      </c>
      <c r="J90" s="65">
        <f t="shared" si="15"/>
        <v>22313.99</v>
      </c>
      <c r="K90" s="65">
        <f t="shared" si="15"/>
        <v>0</v>
      </c>
      <c r="L90" s="65">
        <f t="shared" si="15"/>
        <v>0</v>
      </c>
      <c r="M90" s="65">
        <f t="shared" si="15"/>
        <v>0</v>
      </c>
      <c r="N90" s="65">
        <f t="shared" si="15"/>
        <v>0</v>
      </c>
      <c r="O90" s="65">
        <f t="shared" si="15"/>
        <v>14</v>
      </c>
      <c r="P90" s="65">
        <f t="shared" si="15"/>
        <v>13475.05</v>
      </c>
      <c r="Q90" s="92"/>
    </row>
    <row r="91" s="56" customFormat="1" ht="34.5" customHeight="1" spans="1:17">
      <c r="A91" s="72">
        <v>1</v>
      </c>
      <c r="B91" s="72" t="s">
        <v>100</v>
      </c>
      <c r="C91" s="68">
        <f t="shared" si="12"/>
        <v>0</v>
      </c>
      <c r="D91" s="68">
        <f t="shared" si="13"/>
        <v>0</v>
      </c>
      <c r="E91" s="63"/>
      <c r="F91" s="63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93"/>
    </row>
    <row r="92" s="57" customFormat="1" ht="34.5" customHeight="1" spans="1:17">
      <c r="A92" s="71">
        <v>2</v>
      </c>
      <c r="B92" s="77" t="s">
        <v>101</v>
      </c>
      <c r="C92" s="68">
        <f t="shared" si="12"/>
        <v>12</v>
      </c>
      <c r="D92" s="68">
        <f t="shared" si="13"/>
        <v>8985.63</v>
      </c>
      <c r="E92" s="73">
        <v>7</v>
      </c>
      <c r="F92" s="73">
        <v>6013.76</v>
      </c>
      <c r="G92" s="73"/>
      <c r="H92" s="73"/>
      <c r="I92" s="73">
        <v>3</v>
      </c>
      <c r="J92" s="73">
        <v>1999.78</v>
      </c>
      <c r="K92" s="73"/>
      <c r="L92" s="73"/>
      <c r="M92" s="73"/>
      <c r="N92" s="73"/>
      <c r="O92" s="73">
        <v>2</v>
      </c>
      <c r="P92" s="73">
        <v>972.09</v>
      </c>
      <c r="Q92" s="94"/>
    </row>
    <row r="93" s="57" customFormat="1" ht="34.5" customHeight="1" spans="1:17">
      <c r="A93" s="72">
        <v>3</v>
      </c>
      <c r="B93" s="77" t="s">
        <v>102</v>
      </c>
      <c r="C93" s="68">
        <f t="shared" si="12"/>
        <v>10</v>
      </c>
      <c r="D93" s="68">
        <f t="shared" si="13"/>
        <v>3085.41</v>
      </c>
      <c r="E93" s="73">
        <v>3</v>
      </c>
      <c r="F93" s="73">
        <v>1280</v>
      </c>
      <c r="G93" s="73">
        <v>1</v>
      </c>
      <c r="H93" s="73">
        <v>590</v>
      </c>
      <c r="I93" s="73">
        <v>6</v>
      </c>
      <c r="J93" s="73">
        <v>1215.41</v>
      </c>
      <c r="K93" s="73"/>
      <c r="L93" s="73"/>
      <c r="M93" s="74"/>
      <c r="N93" s="74"/>
      <c r="O93" s="74"/>
      <c r="P93" s="74"/>
      <c r="Q93" s="94"/>
    </row>
    <row r="94" s="57" customFormat="1" ht="34.5" customHeight="1" spans="1:17">
      <c r="A94" s="71">
        <v>4</v>
      </c>
      <c r="B94" s="77" t="s">
        <v>103</v>
      </c>
      <c r="C94" s="68">
        <f t="shared" si="12"/>
        <v>11</v>
      </c>
      <c r="D94" s="68">
        <f t="shared" si="13"/>
        <v>8423</v>
      </c>
      <c r="E94" s="73">
        <v>3</v>
      </c>
      <c r="F94" s="73">
        <v>1323</v>
      </c>
      <c r="G94" s="73"/>
      <c r="H94" s="73"/>
      <c r="I94" s="73">
        <v>2</v>
      </c>
      <c r="J94" s="73">
        <v>2000</v>
      </c>
      <c r="K94" s="73"/>
      <c r="L94" s="73"/>
      <c r="M94" s="73"/>
      <c r="N94" s="73"/>
      <c r="O94" s="73">
        <v>6</v>
      </c>
      <c r="P94" s="73">
        <v>5100</v>
      </c>
      <c r="Q94" s="94"/>
    </row>
    <row r="95" s="57" customFormat="1" ht="34.5" customHeight="1" spans="1:17">
      <c r="A95" s="72">
        <v>5</v>
      </c>
      <c r="B95" s="77" t="s">
        <v>104</v>
      </c>
      <c r="C95" s="68">
        <f t="shared" si="12"/>
        <v>15</v>
      </c>
      <c r="D95" s="68">
        <f t="shared" si="13"/>
        <v>15682.97</v>
      </c>
      <c r="E95" s="73">
        <v>3</v>
      </c>
      <c r="F95" s="73">
        <v>1141</v>
      </c>
      <c r="G95" s="73"/>
      <c r="H95" s="73"/>
      <c r="I95" s="73">
        <v>7</v>
      </c>
      <c r="J95" s="73">
        <v>7299.01</v>
      </c>
      <c r="K95" s="73"/>
      <c r="L95" s="73"/>
      <c r="M95" s="73"/>
      <c r="N95" s="73"/>
      <c r="O95" s="73">
        <v>5</v>
      </c>
      <c r="P95" s="73">
        <v>7242.96</v>
      </c>
      <c r="Q95" s="94"/>
    </row>
    <row r="96" s="57" customFormat="1" ht="34.5" customHeight="1" spans="1:17">
      <c r="A96" s="71">
        <v>6</v>
      </c>
      <c r="B96" s="72" t="s">
        <v>105</v>
      </c>
      <c r="C96" s="68">
        <f t="shared" si="12"/>
        <v>13</v>
      </c>
      <c r="D96" s="68">
        <f t="shared" si="13"/>
        <v>5804.89</v>
      </c>
      <c r="E96" s="73">
        <v>2</v>
      </c>
      <c r="F96" s="73">
        <v>1650</v>
      </c>
      <c r="G96" s="73"/>
      <c r="H96" s="73"/>
      <c r="I96" s="73">
        <v>11</v>
      </c>
      <c r="J96" s="73">
        <v>4154.89</v>
      </c>
      <c r="K96" s="73"/>
      <c r="L96" s="73"/>
      <c r="M96" s="73"/>
      <c r="N96" s="73"/>
      <c r="O96" s="73"/>
      <c r="P96" s="73"/>
      <c r="Q96" s="94"/>
    </row>
    <row r="97" s="57" customFormat="1" ht="34.5" customHeight="1" spans="1:17">
      <c r="A97" s="72">
        <v>7</v>
      </c>
      <c r="B97" s="72" t="s">
        <v>106</v>
      </c>
      <c r="C97" s="68">
        <f t="shared" si="12"/>
        <v>14</v>
      </c>
      <c r="D97" s="68">
        <f t="shared" si="13"/>
        <v>7831.26</v>
      </c>
      <c r="E97" s="73">
        <v>9</v>
      </c>
      <c r="F97" s="73">
        <v>2186.36</v>
      </c>
      <c r="G97" s="73"/>
      <c r="H97" s="73"/>
      <c r="I97" s="73">
        <v>5</v>
      </c>
      <c r="J97" s="73">
        <v>5644.9</v>
      </c>
      <c r="K97" s="73"/>
      <c r="L97" s="73"/>
      <c r="M97" s="73"/>
      <c r="N97" s="73"/>
      <c r="O97" s="73"/>
      <c r="P97" s="73"/>
      <c r="Q97" s="94"/>
    </row>
    <row r="98" s="57" customFormat="1" ht="34.5" customHeight="1" spans="1:17">
      <c r="A98" s="71">
        <v>8</v>
      </c>
      <c r="B98" s="72" t="s">
        <v>107</v>
      </c>
      <c r="C98" s="68">
        <f t="shared" si="12"/>
        <v>3</v>
      </c>
      <c r="D98" s="68">
        <f t="shared" si="13"/>
        <v>3538</v>
      </c>
      <c r="E98" s="73">
        <v>1</v>
      </c>
      <c r="F98" s="73">
        <v>878</v>
      </c>
      <c r="G98" s="73">
        <v>1</v>
      </c>
      <c r="H98" s="73">
        <v>2500</v>
      </c>
      <c r="I98" s="73"/>
      <c r="J98" s="73"/>
      <c r="K98" s="73"/>
      <c r="L98" s="73"/>
      <c r="M98" s="73"/>
      <c r="N98" s="73"/>
      <c r="O98" s="73">
        <v>1</v>
      </c>
      <c r="P98" s="73">
        <v>160</v>
      </c>
      <c r="Q98" s="94"/>
    </row>
  </sheetData>
  <mergeCells count="22">
    <mergeCell ref="A1:Q1"/>
    <mergeCell ref="A2:D2"/>
    <mergeCell ref="H2:J2"/>
    <mergeCell ref="N2:Q2"/>
    <mergeCell ref="S2:X2"/>
    <mergeCell ref="C3:D3"/>
    <mergeCell ref="E3:F3"/>
    <mergeCell ref="G3:H3"/>
    <mergeCell ref="I3:J3"/>
    <mergeCell ref="K3:L3"/>
    <mergeCell ref="M3:N3"/>
    <mergeCell ref="O3:P3"/>
    <mergeCell ref="A5:B5"/>
    <mergeCell ref="A7:B7"/>
    <mergeCell ref="A20:B20"/>
    <mergeCell ref="A40:B40"/>
    <mergeCell ref="A55:B55"/>
    <mergeCell ref="A64:B64"/>
    <mergeCell ref="A77:B77"/>
    <mergeCell ref="A90:B90"/>
    <mergeCell ref="A3:A4"/>
    <mergeCell ref="B3:B4"/>
  </mergeCells>
  <pageMargins left="0.432638888888889" right="0.314583333333333" top="0.629861111111111" bottom="0.590277777777778" header="0.5" footer="0.5"/>
  <pageSetup paperSize="8" scale="7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7"/>
  <sheetViews>
    <sheetView tabSelected="1" view="pageBreakPreview" zoomScale="70" zoomScaleNormal="60" workbookViewId="0">
      <pane ySplit="5" topLeftCell="A9" activePane="bottomLeft" state="frozen"/>
      <selection/>
      <selection pane="bottomLeft" activeCell="K3" sqref="K3:K4"/>
    </sheetView>
  </sheetViews>
  <sheetFormatPr defaultColWidth="9" defaultRowHeight="22.2"/>
  <cols>
    <col min="1" max="1" width="6.59259259259259" style="5" customWidth="1"/>
    <col min="2" max="2" width="12.5" style="6" customWidth="1"/>
    <col min="3" max="3" width="16.712962962963" style="6" customWidth="1"/>
    <col min="4" max="4" width="12.6759259259259" style="6" customWidth="1"/>
    <col min="5" max="5" width="64.6018518518518" style="7" customWidth="1"/>
    <col min="6" max="6" width="13.1666666666667" style="5" customWidth="1"/>
    <col min="7" max="7" width="19.5185185185185" style="8" customWidth="1"/>
    <col min="8" max="8" width="18.25" style="8" customWidth="1"/>
    <col min="9" max="9" width="16.1851851851852" style="8" customWidth="1"/>
    <col min="10" max="10" width="17.7685185185185" style="9" customWidth="1"/>
    <col min="11" max="11" width="18.0925925925926" style="5" customWidth="1"/>
    <col min="12" max="13" width="9.11111111111111" style="9" customWidth="1"/>
    <col min="14" max="14" width="15.3055555555556" style="5" customWidth="1"/>
    <col min="15" max="15" width="7.13888888888889" style="10" customWidth="1"/>
    <col min="16" max="16" width="14.2777777777778" style="10" customWidth="1"/>
    <col min="17" max="19" width="11.787037037037" style="10" customWidth="1"/>
    <col min="20" max="16384" width="9" style="10"/>
  </cols>
  <sheetData>
    <row r="1" s="1" customFormat="1" ht="58" customHeight="1" spans="1:14">
      <c r="A1" s="11" t="s">
        <v>125</v>
      </c>
      <c r="B1" s="11"/>
      <c r="C1" s="11"/>
      <c r="D1" s="11"/>
      <c r="E1" s="12"/>
      <c r="F1" s="11"/>
      <c r="G1" s="11"/>
      <c r="H1" s="11"/>
      <c r="I1" s="11"/>
      <c r="J1" s="11"/>
      <c r="K1" s="11"/>
      <c r="L1" s="36"/>
      <c r="M1" s="36"/>
      <c r="N1" s="37"/>
    </row>
    <row r="2" s="2" customFormat="1" ht="36" customHeight="1" spans="1:11">
      <c r="A2" s="13" t="s">
        <v>126</v>
      </c>
      <c r="B2" s="13"/>
      <c r="C2" s="13"/>
      <c r="D2" s="13"/>
      <c r="E2" s="13"/>
      <c r="F2" s="13"/>
      <c r="G2" s="14"/>
      <c r="H2" s="14"/>
      <c r="I2" s="14"/>
      <c r="J2" s="14"/>
      <c r="K2" s="13"/>
    </row>
    <row r="3" s="3" customFormat="1" ht="52" customHeight="1" spans="1:11">
      <c r="A3" s="15" t="s">
        <v>4</v>
      </c>
      <c r="B3" s="16" t="s">
        <v>127</v>
      </c>
      <c r="C3" s="16" t="s">
        <v>128</v>
      </c>
      <c r="D3" s="16" t="s">
        <v>129</v>
      </c>
      <c r="E3" s="16" t="s">
        <v>130</v>
      </c>
      <c r="F3" s="16" t="s">
        <v>131</v>
      </c>
      <c r="G3" s="17" t="s">
        <v>132</v>
      </c>
      <c r="H3" s="18"/>
      <c r="I3" s="18"/>
      <c r="J3" s="38"/>
      <c r="K3" s="16" t="s">
        <v>133</v>
      </c>
    </row>
    <row r="4" s="3" customFormat="1" ht="52" customHeight="1" spans="1:11">
      <c r="A4" s="19"/>
      <c r="B4" s="20"/>
      <c r="C4" s="20"/>
      <c r="D4" s="20"/>
      <c r="E4" s="20"/>
      <c r="F4" s="20"/>
      <c r="G4" s="21" t="s">
        <v>134</v>
      </c>
      <c r="H4" s="21" t="s">
        <v>135</v>
      </c>
      <c r="I4" s="21" t="s">
        <v>136</v>
      </c>
      <c r="J4" s="21" t="s">
        <v>14</v>
      </c>
      <c r="K4" s="20"/>
    </row>
    <row r="5" s="3" customFormat="1" ht="36" customHeight="1" spans="1:11">
      <c r="A5" s="22" t="s">
        <v>137</v>
      </c>
      <c r="B5" s="23">
        <v>1</v>
      </c>
      <c r="C5" s="23">
        <v>2</v>
      </c>
      <c r="D5" s="23">
        <v>3</v>
      </c>
      <c r="E5" s="23">
        <v>4</v>
      </c>
      <c r="F5" s="23">
        <v>5</v>
      </c>
      <c r="G5" s="21">
        <v>7</v>
      </c>
      <c r="H5" s="21">
        <v>8</v>
      </c>
      <c r="I5" s="21">
        <v>9</v>
      </c>
      <c r="J5" s="21">
        <v>10</v>
      </c>
      <c r="K5" s="23">
        <v>15</v>
      </c>
    </row>
    <row r="6" s="4" customFormat="1" ht="36" customHeight="1" spans="1:14">
      <c r="A6" s="24" t="s">
        <v>138</v>
      </c>
      <c r="B6" s="25"/>
      <c r="C6" s="25"/>
      <c r="D6" s="26"/>
      <c r="E6" s="27">
        <f>E7+E14+E45+E48+E54+E56</f>
        <v>42</v>
      </c>
      <c r="F6" s="27"/>
      <c r="G6" s="27">
        <f>G7+G14+G45+G48+G54+G56</f>
        <v>31383.64</v>
      </c>
      <c r="H6" s="27">
        <f>H7+H14+H45+H48+H54+H56</f>
        <v>31359.64</v>
      </c>
      <c r="I6" s="27">
        <f>I7+I14+I45+I48+I54+I56</f>
        <v>24</v>
      </c>
      <c r="J6" s="27">
        <f>J7+J14+J45+J48+J54+J56</f>
        <v>0</v>
      </c>
      <c r="K6" s="27"/>
      <c r="L6" s="39"/>
      <c r="M6" s="39"/>
      <c r="N6" s="40"/>
    </row>
    <row r="7" s="4" customFormat="1" ht="36" customHeight="1" spans="1:14">
      <c r="A7" s="27" t="s">
        <v>139</v>
      </c>
      <c r="B7" s="27"/>
      <c r="C7" s="27"/>
      <c r="D7" s="27"/>
      <c r="E7" s="27">
        <v>6</v>
      </c>
      <c r="F7" s="27"/>
      <c r="G7" s="28">
        <f>SUM(G8:G13)</f>
        <v>4795</v>
      </c>
      <c r="H7" s="28">
        <f>SUM(H8:H13)</f>
        <v>4795</v>
      </c>
      <c r="I7" s="28">
        <f>SUM(I8:I13)</f>
        <v>0</v>
      </c>
      <c r="J7" s="28">
        <f>SUM(J8:J13)</f>
        <v>0</v>
      </c>
      <c r="K7" s="27"/>
      <c r="L7" s="39"/>
      <c r="M7" s="39"/>
      <c r="N7" s="40"/>
    </row>
    <row r="8" s="1" customFormat="1" ht="164" customHeight="1" spans="1:14">
      <c r="A8" s="29">
        <v>1</v>
      </c>
      <c r="B8" s="29" t="s">
        <v>80</v>
      </c>
      <c r="C8" s="29" t="s">
        <v>140</v>
      </c>
      <c r="D8" s="29" t="s">
        <v>141</v>
      </c>
      <c r="E8" s="30" t="s">
        <v>142</v>
      </c>
      <c r="F8" s="29"/>
      <c r="G8" s="31">
        <f t="shared" ref="G8:G13" si="0">H8+I8+J8</f>
        <v>150</v>
      </c>
      <c r="H8" s="31">
        <v>150</v>
      </c>
      <c r="I8" s="31">
        <v>0</v>
      </c>
      <c r="J8" s="31">
        <v>0</v>
      </c>
      <c r="K8" s="29"/>
      <c r="L8" s="41"/>
      <c r="M8" s="41"/>
      <c r="N8" s="42"/>
    </row>
    <row r="9" s="1" customFormat="1" ht="222" customHeight="1" spans="1:14">
      <c r="A9" s="29">
        <v>2</v>
      </c>
      <c r="B9" s="29" t="s">
        <v>80</v>
      </c>
      <c r="C9" s="29" t="s">
        <v>143</v>
      </c>
      <c r="D9" s="29" t="s">
        <v>144</v>
      </c>
      <c r="E9" s="30" t="s">
        <v>145</v>
      </c>
      <c r="F9" s="29" t="s">
        <v>146</v>
      </c>
      <c r="G9" s="31">
        <f t="shared" si="0"/>
        <v>950</v>
      </c>
      <c r="H9" s="31">
        <v>950</v>
      </c>
      <c r="I9" s="31">
        <v>0</v>
      </c>
      <c r="J9" s="31">
        <v>0</v>
      </c>
      <c r="K9" s="29"/>
      <c r="L9" s="41"/>
      <c r="M9" s="41"/>
      <c r="N9" s="42"/>
    </row>
    <row r="10" s="1" customFormat="1" ht="223" customHeight="1" spans="1:14">
      <c r="A10" s="29">
        <v>3</v>
      </c>
      <c r="B10" s="29" t="s">
        <v>80</v>
      </c>
      <c r="C10" s="29" t="s">
        <v>147</v>
      </c>
      <c r="D10" s="29" t="s">
        <v>148</v>
      </c>
      <c r="E10" s="30" t="s">
        <v>149</v>
      </c>
      <c r="F10" s="29" t="s">
        <v>146</v>
      </c>
      <c r="G10" s="31">
        <f t="shared" si="0"/>
        <v>600</v>
      </c>
      <c r="H10" s="31">
        <v>600</v>
      </c>
      <c r="I10" s="31">
        <v>0</v>
      </c>
      <c r="J10" s="31">
        <v>0</v>
      </c>
      <c r="K10" s="29"/>
      <c r="L10" s="41"/>
      <c r="M10" s="41"/>
      <c r="N10" s="42"/>
    </row>
    <row r="11" s="1" customFormat="1" ht="363" customHeight="1" spans="1:14">
      <c r="A11" s="29">
        <v>4</v>
      </c>
      <c r="B11" s="29" t="s">
        <v>80</v>
      </c>
      <c r="C11" s="29" t="s">
        <v>150</v>
      </c>
      <c r="D11" s="29" t="s">
        <v>151</v>
      </c>
      <c r="E11" s="32" t="s">
        <v>152</v>
      </c>
      <c r="F11" s="29" t="s">
        <v>153</v>
      </c>
      <c r="G11" s="31">
        <f t="shared" si="0"/>
        <v>560</v>
      </c>
      <c r="H11" s="31">
        <v>560</v>
      </c>
      <c r="I11" s="31">
        <v>0</v>
      </c>
      <c r="J11" s="31">
        <v>0</v>
      </c>
      <c r="K11" s="29"/>
      <c r="L11" s="41"/>
      <c r="M11" s="41"/>
      <c r="N11" s="42"/>
    </row>
    <row r="12" s="1" customFormat="1" ht="222" customHeight="1" spans="1:14">
      <c r="A12" s="29">
        <v>5</v>
      </c>
      <c r="B12" s="29" t="s">
        <v>80</v>
      </c>
      <c r="C12" s="29" t="s">
        <v>154</v>
      </c>
      <c r="D12" s="29" t="s">
        <v>155</v>
      </c>
      <c r="E12" s="30" t="s">
        <v>156</v>
      </c>
      <c r="F12" s="29" t="s">
        <v>146</v>
      </c>
      <c r="G12" s="31">
        <f t="shared" si="0"/>
        <v>35</v>
      </c>
      <c r="H12" s="31">
        <v>35</v>
      </c>
      <c r="I12" s="31">
        <v>0</v>
      </c>
      <c r="J12" s="31">
        <v>0</v>
      </c>
      <c r="K12" s="29"/>
      <c r="L12" s="41"/>
      <c r="M12" s="41"/>
      <c r="N12" s="42"/>
    </row>
    <row r="13" s="1" customFormat="1" ht="258" customHeight="1" spans="1:14">
      <c r="A13" s="29">
        <v>6</v>
      </c>
      <c r="B13" s="29" t="s">
        <v>80</v>
      </c>
      <c r="C13" s="29" t="s">
        <v>157</v>
      </c>
      <c r="D13" s="29" t="s">
        <v>158</v>
      </c>
      <c r="E13" s="30" t="s">
        <v>159</v>
      </c>
      <c r="F13" s="29" t="s">
        <v>146</v>
      </c>
      <c r="G13" s="31">
        <f t="shared" si="0"/>
        <v>2500</v>
      </c>
      <c r="H13" s="31">
        <v>2500</v>
      </c>
      <c r="I13" s="31">
        <v>0</v>
      </c>
      <c r="J13" s="31">
        <v>0</v>
      </c>
      <c r="K13" s="29"/>
      <c r="L13" s="41"/>
      <c r="M13" s="41"/>
      <c r="N13" s="42"/>
    </row>
    <row r="14" s="4" customFormat="1" ht="36" customHeight="1" spans="1:14">
      <c r="A14" s="33" t="s">
        <v>160</v>
      </c>
      <c r="B14" s="33"/>
      <c r="C14" s="33"/>
      <c r="D14" s="33"/>
      <c r="E14" s="27">
        <f>E15+E26+E40</f>
        <v>27</v>
      </c>
      <c r="F14" s="27"/>
      <c r="G14" s="27">
        <f>G15+G26+G40</f>
        <v>12698.6</v>
      </c>
      <c r="H14" s="27">
        <f>H15+H26+H40</f>
        <v>12698.6</v>
      </c>
      <c r="I14" s="27">
        <f>I15+I26+I40</f>
        <v>0</v>
      </c>
      <c r="J14" s="27">
        <f>J15+J26+J40</f>
        <v>0</v>
      </c>
      <c r="K14" s="27"/>
      <c r="L14" s="39"/>
      <c r="M14" s="39"/>
      <c r="N14" s="40"/>
    </row>
    <row r="15" s="4" customFormat="1" ht="36" customHeight="1" spans="1:14">
      <c r="A15" s="24" t="s">
        <v>161</v>
      </c>
      <c r="B15" s="25"/>
      <c r="C15" s="25"/>
      <c r="D15" s="26"/>
      <c r="E15" s="27">
        <v>10</v>
      </c>
      <c r="F15" s="27"/>
      <c r="G15" s="28">
        <f>SUM(G16:G25)</f>
        <v>4390.86</v>
      </c>
      <c r="H15" s="28">
        <f>SUM(H16:H25)</f>
        <v>4390.86</v>
      </c>
      <c r="I15" s="28">
        <f>SUM(I16:I25)</f>
        <v>0</v>
      </c>
      <c r="J15" s="28">
        <f>SUM(J16:J25)</f>
        <v>0</v>
      </c>
      <c r="K15" s="27"/>
      <c r="L15" s="39"/>
      <c r="M15" s="39"/>
      <c r="N15" s="40"/>
    </row>
    <row r="16" s="1" customFormat="1" ht="137" customHeight="1" spans="1:14">
      <c r="A16" s="29">
        <v>1</v>
      </c>
      <c r="B16" s="29" t="s">
        <v>80</v>
      </c>
      <c r="C16" s="29" t="s">
        <v>162</v>
      </c>
      <c r="D16" s="29" t="s">
        <v>163</v>
      </c>
      <c r="E16" s="30" t="s">
        <v>164</v>
      </c>
      <c r="F16" s="29" t="s">
        <v>146</v>
      </c>
      <c r="G16" s="31">
        <f t="shared" ref="G16:G25" si="1">H16+I16+J16</f>
        <v>440</v>
      </c>
      <c r="H16" s="31">
        <v>440</v>
      </c>
      <c r="I16" s="31">
        <v>0</v>
      </c>
      <c r="J16" s="31">
        <v>0</v>
      </c>
      <c r="K16" s="29"/>
      <c r="L16" s="41"/>
      <c r="M16" s="41"/>
      <c r="N16" s="42"/>
    </row>
    <row r="17" s="1" customFormat="1" ht="123" customHeight="1" spans="1:14">
      <c r="A17" s="29">
        <v>2</v>
      </c>
      <c r="B17" s="29" t="s">
        <v>80</v>
      </c>
      <c r="C17" s="29" t="s">
        <v>165</v>
      </c>
      <c r="D17" s="29" t="s">
        <v>166</v>
      </c>
      <c r="E17" s="30" t="s">
        <v>167</v>
      </c>
      <c r="F17" s="29" t="s">
        <v>153</v>
      </c>
      <c r="G17" s="31">
        <f t="shared" si="1"/>
        <v>78.5</v>
      </c>
      <c r="H17" s="31">
        <v>78.5</v>
      </c>
      <c r="I17" s="31">
        <v>0</v>
      </c>
      <c r="J17" s="31">
        <v>0</v>
      </c>
      <c r="K17" s="29"/>
      <c r="L17" s="41"/>
      <c r="M17" s="41"/>
      <c r="N17" s="42"/>
    </row>
    <row r="18" s="1" customFormat="1" ht="124" customHeight="1" spans="1:14">
      <c r="A18" s="29">
        <v>3</v>
      </c>
      <c r="B18" s="29" t="s">
        <v>80</v>
      </c>
      <c r="C18" s="29" t="s">
        <v>168</v>
      </c>
      <c r="D18" s="29" t="s">
        <v>169</v>
      </c>
      <c r="E18" s="30" t="s">
        <v>170</v>
      </c>
      <c r="F18" s="29" t="s">
        <v>146</v>
      </c>
      <c r="G18" s="31">
        <f t="shared" si="1"/>
        <v>536.83</v>
      </c>
      <c r="H18" s="31">
        <v>536.83</v>
      </c>
      <c r="I18" s="31">
        <v>0</v>
      </c>
      <c r="J18" s="31">
        <v>0</v>
      </c>
      <c r="K18" s="29"/>
      <c r="L18" s="41"/>
      <c r="M18" s="41"/>
      <c r="N18" s="42"/>
    </row>
    <row r="19" s="1" customFormat="1" ht="105" customHeight="1" spans="1:14">
      <c r="A19" s="29">
        <v>4</v>
      </c>
      <c r="B19" s="29" t="s">
        <v>80</v>
      </c>
      <c r="C19" s="29" t="s">
        <v>171</v>
      </c>
      <c r="D19" s="29" t="s">
        <v>172</v>
      </c>
      <c r="E19" s="30" t="s">
        <v>173</v>
      </c>
      <c r="F19" s="29" t="s">
        <v>146</v>
      </c>
      <c r="G19" s="31">
        <f t="shared" si="1"/>
        <v>372.13</v>
      </c>
      <c r="H19" s="31">
        <v>372.13</v>
      </c>
      <c r="I19" s="31">
        <v>0</v>
      </c>
      <c r="J19" s="31">
        <v>0</v>
      </c>
      <c r="K19" s="29"/>
      <c r="L19" s="41"/>
      <c r="M19" s="41"/>
      <c r="N19" s="42"/>
    </row>
    <row r="20" s="1" customFormat="1" ht="118" customHeight="1" spans="1:14">
      <c r="A20" s="29">
        <v>5</v>
      </c>
      <c r="B20" s="29" t="s">
        <v>80</v>
      </c>
      <c r="C20" s="29" t="s">
        <v>174</v>
      </c>
      <c r="D20" s="29" t="s">
        <v>175</v>
      </c>
      <c r="E20" s="30" t="s">
        <v>176</v>
      </c>
      <c r="F20" s="29" t="s">
        <v>146</v>
      </c>
      <c r="G20" s="31">
        <f t="shared" si="1"/>
        <v>773.78</v>
      </c>
      <c r="H20" s="31">
        <v>773.78</v>
      </c>
      <c r="I20" s="31">
        <v>0</v>
      </c>
      <c r="J20" s="31">
        <v>0</v>
      </c>
      <c r="K20" s="29"/>
      <c r="L20" s="41"/>
      <c r="M20" s="41"/>
      <c r="N20" s="42"/>
    </row>
    <row r="21" s="1" customFormat="1" ht="110" customHeight="1" spans="1:14">
      <c r="A21" s="29">
        <v>6</v>
      </c>
      <c r="B21" s="29" t="s">
        <v>80</v>
      </c>
      <c r="C21" s="29" t="s">
        <v>177</v>
      </c>
      <c r="D21" s="29" t="s">
        <v>178</v>
      </c>
      <c r="E21" s="30" t="s">
        <v>179</v>
      </c>
      <c r="F21" s="29" t="s">
        <v>146</v>
      </c>
      <c r="G21" s="31">
        <f t="shared" si="1"/>
        <v>675.59</v>
      </c>
      <c r="H21" s="31">
        <v>675.59</v>
      </c>
      <c r="I21" s="31">
        <v>0</v>
      </c>
      <c r="J21" s="31">
        <v>0</v>
      </c>
      <c r="K21" s="29"/>
      <c r="L21" s="41"/>
      <c r="M21" s="41"/>
      <c r="N21" s="42"/>
    </row>
    <row r="22" s="1" customFormat="1" ht="106" customHeight="1" spans="1:14">
      <c r="A22" s="29">
        <v>7</v>
      </c>
      <c r="B22" s="29" t="s">
        <v>80</v>
      </c>
      <c r="C22" s="29" t="s">
        <v>180</v>
      </c>
      <c r="D22" s="29" t="s">
        <v>181</v>
      </c>
      <c r="E22" s="30" t="s">
        <v>182</v>
      </c>
      <c r="F22" s="29" t="s">
        <v>146</v>
      </c>
      <c r="G22" s="31">
        <f t="shared" si="1"/>
        <v>845.01</v>
      </c>
      <c r="H22" s="31">
        <v>845.01</v>
      </c>
      <c r="I22" s="31">
        <v>0</v>
      </c>
      <c r="J22" s="31">
        <v>0</v>
      </c>
      <c r="K22" s="29"/>
      <c r="L22" s="41"/>
      <c r="M22" s="41"/>
      <c r="N22" s="42"/>
    </row>
    <row r="23" s="1" customFormat="1" ht="110" customHeight="1" spans="1:14">
      <c r="A23" s="29">
        <v>8</v>
      </c>
      <c r="B23" s="29" t="s">
        <v>80</v>
      </c>
      <c r="C23" s="29" t="s">
        <v>183</v>
      </c>
      <c r="D23" s="29" t="s">
        <v>184</v>
      </c>
      <c r="E23" s="30" t="s">
        <v>185</v>
      </c>
      <c r="F23" s="29" t="s">
        <v>146</v>
      </c>
      <c r="G23" s="31">
        <f t="shared" si="1"/>
        <v>463.89</v>
      </c>
      <c r="H23" s="31">
        <v>463.89</v>
      </c>
      <c r="I23" s="31">
        <v>0</v>
      </c>
      <c r="J23" s="31">
        <v>0</v>
      </c>
      <c r="K23" s="29"/>
      <c r="L23" s="41"/>
      <c r="M23" s="41"/>
      <c r="N23" s="42"/>
    </row>
    <row r="24" s="1" customFormat="1" ht="89" customHeight="1" spans="1:14">
      <c r="A24" s="29">
        <v>9</v>
      </c>
      <c r="B24" s="29" t="s">
        <v>80</v>
      </c>
      <c r="C24" s="29" t="s">
        <v>186</v>
      </c>
      <c r="D24" s="29" t="s">
        <v>187</v>
      </c>
      <c r="E24" s="30" t="s">
        <v>188</v>
      </c>
      <c r="F24" s="29" t="s">
        <v>146</v>
      </c>
      <c r="G24" s="31">
        <f t="shared" si="1"/>
        <v>116.91</v>
      </c>
      <c r="H24" s="31">
        <v>116.91</v>
      </c>
      <c r="I24" s="31">
        <v>0</v>
      </c>
      <c r="J24" s="31">
        <v>0</v>
      </c>
      <c r="K24" s="29"/>
      <c r="L24" s="41"/>
      <c r="M24" s="41"/>
      <c r="N24" s="42"/>
    </row>
    <row r="25" s="1" customFormat="1" ht="121" customHeight="1" spans="1:14">
      <c r="A25" s="29">
        <v>10</v>
      </c>
      <c r="B25" s="29" t="s">
        <v>80</v>
      </c>
      <c r="C25" s="29" t="s">
        <v>189</v>
      </c>
      <c r="D25" s="29" t="s">
        <v>190</v>
      </c>
      <c r="E25" s="30" t="s">
        <v>191</v>
      </c>
      <c r="F25" s="29" t="s">
        <v>146</v>
      </c>
      <c r="G25" s="31">
        <f t="shared" si="1"/>
        <v>88.22</v>
      </c>
      <c r="H25" s="31">
        <v>88.22</v>
      </c>
      <c r="I25" s="31"/>
      <c r="J25" s="31"/>
      <c r="K25" s="29"/>
      <c r="L25" s="41"/>
      <c r="M25" s="41"/>
      <c r="N25" s="42"/>
    </row>
    <row r="26" s="4" customFormat="1" ht="36" customHeight="1" spans="1:14">
      <c r="A26" s="24" t="s">
        <v>192</v>
      </c>
      <c r="B26" s="25"/>
      <c r="C26" s="25"/>
      <c r="D26" s="26"/>
      <c r="E26" s="27">
        <v>13</v>
      </c>
      <c r="F26" s="27"/>
      <c r="G26" s="28">
        <f>SUM(G27:G39)</f>
        <v>6931.74</v>
      </c>
      <c r="H26" s="28">
        <f>SUM(H27:H39)</f>
        <v>6931.74</v>
      </c>
      <c r="I26" s="28">
        <f>SUM(I27:I39)</f>
        <v>0</v>
      </c>
      <c r="J26" s="28">
        <f>SUM(J27:J39)</f>
        <v>0</v>
      </c>
      <c r="K26" s="27"/>
      <c r="L26" s="39"/>
      <c r="M26" s="39"/>
      <c r="N26" s="40"/>
    </row>
    <row r="27" s="1" customFormat="1" ht="185" customHeight="1" spans="1:14">
      <c r="A27" s="29">
        <v>1</v>
      </c>
      <c r="B27" s="29" t="s">
        <v>80</v>
      </c>
      <c r="C27" s="29" t="s">
        <v>193</v>
      </c>
      <c r="D27" s="29" t="s">
        <v>194</v>
      </c>
      <c r="E27" s="30" t="s">
        <v>195</v>
      </c>
      <c r="F27" s="29" t="s">
        <v>146</v>
      </c>
      <c r="G27" s="31">
        <f t="shared" ref="G27:G39" si="2">H27+I27+J27</f>
        <v>820</v>
      </c>
      <c r="H27" s="31">
        <v>820</v>
      </c>
      <c r="I27" s="31">
        <v>0</v>
      </c>
      <c r="J27" s="31">
        <v>0</v>
      </c>
      <c r="K27" s="29"/>
      <c r="L27" s="41"/>
      <c r="M27" s="41"/>
      <c r="N27" s="42"/>
    </row>
    <row r="28" s="1" customFormat="1" ht="163" customHeight="1" spans="1:14">
      <c r="A28" s="29">
        <v>2</v>
      </c>
      <c r="B28" s="29" t="s">
        <v>80</v>
      </c>
      <c r="C28" s="29" t="s">
        <v>196</v>
      </c>
      <c r="D28" s="29" t="s">
        <v>197</v>
      </c>
      <c r="E28" s="30" t="s">
        <v>198</v>
      </c>
      <c r="F28" s="29" t="s">
        <v>146</v>
      </c>
      <c r="G28" s="31">
        <f t="shared" si="2"/>
        <v>750</v>
      </c>
      <c r="H28" s="31">
        <v>750</v>
      </c>
      <c r="I28" s="31"/>
      <c r="J28" s="31"/>
      <c r="K28" s="29"/>
      <c r="L28" s="41"/>
      <c r="M28" s="41"/>
      <c r="N28" s="42"/>
    </row>
    <row r="29" s="1" customFormat="1" ht="168" customHeight="1" spans="1:14">
      <c r="A29" s="29">
        <v>3</v>
      </c>
      <c r="B29" s="29" t="s">
        <v>80</v>
      </c>
      <c r="C29" s="29" t="s">
        <v>199</v>
      </c>
      <c r="D29" s="29" t="s">
        <v>200</v>
      </c>
      <c r="E29" s="30" t="s">
        <v>201</v>
      </c>
      <c r="F29" s="29" t="s">
        <v>146</v>
      </c>
      <c r="G29" s="31">
        <f t="shared" si="2"/>
        <v>108.75</v>
      </c>
      <c r="H29" s="31">
        <v>108.75</v>
      </c>
      <c r="I29" s="31">
        <v>0</v>
      </c>
      <c r="J29" s="31">
        <v>0</v>
      </c>
      <c r="K29" s="29"/>
      <c r="L29" s="41"/>
      <c r="M29" s="41"/>
      <c r="N29" s="42"/>
    </row>
    <row r="30" s="1" customFormat="1" ht="170" customHeight="1" spans="1:14">
      <c r="A30" s="29">
        <v>4</v>
      </c>
      <c r="B30" s="29" t="s">
        <v>80</v>
      </c>
      <c r="C30" s="29" t="s">
        <v>202</v>
      </c>
      <c r="D30" s="29" t="s">
        <v>203</v>
      </c>
      <c r="E30" s="30" t="s">
        <v>204</v>
      </c>
      <c r="F30" s="29" t="s">
        <v>146</v>
      </c>
      <c r="G30" s="31">
        <f t="shared" si="2"/>
        <v>221</v>
      </c>
      <c r="H30" s="31">
        <v>221</v>
      </c>
      <c r="I30" s="31">
        <v>0</v>
      </c>
      <c r="J30" s="31">
        <v>0</v>
      </c>
      <c r="K30" s="29"/>
      <c r="L30" s="41"/>
      <c r="M30" s="41"/>
      <c r="N30" s="42"/>
    </row>
    <row r="31" s="1" customFormat="1" ht="215" customHeight="1" spans="1:14">
      <c r="A31" s="29">
        <v>5</v>
      </c>
      <c r="B31" s="29" t="s">
        <v>80</v>
      </c>
      <c r="C31" s="29" t="s">
        <v>205</v>
      </c>
      <c r="D31" s="29" t="s">
        <v>206</v>
      </c>
      <c r="E31" s="30" t="s">
        <v>207</v>
      </c>
      <c r="F31" s="29" t="s">
        <v>146</v>
      </c>
      <c r="G31" s="31">
        <f t="shared" si="2"/>
        <v>485</v>
      </c>
      <c r="H31" s="31">
        <v>485</v>
      </c>
      <c r="I31" s="31">
        <v>0</v>
      </c>
      <c r="J31" s="31">
        <v>0</v>
      </c>
      <c r="K31" s="29"/>
      <c r="L31" s="41"/>
      <c r="M31" s="41"/>
      <c r="N31" s="42"/>
    </row>
    <row r="32" s="1" customFormat="1" ht="252" customHeight="1" spans="1:14">
      <c r="A32" s="29">
        <v>6</v>
      </c>
      <c r="B32" s="29" t="s">
        <v>80</v>
      </c>
      <c r="C32" s="29" t="s">
        <v>208</v>
      </c>
      <c r="D32" s="34" t="s">
        <v>209</v>
      </c>
      <c r="E32" s="30" t="s">
        <v>210</v>
      </c>
      <c r="F32" s="29" t="s">
        <v>146</v>
      </c>
      <c r="G32" s="31">
        <f t="shared" si="2"/>
        <v>720.87</v>
      </c>
      <c r="H32" s="31">
        <v>720.87</v>
      </c>
      <c r="I32" s="31">
        <v>0</v>
      </c>
      <c r="J32" s="31">
        <v>0</v>
      </c>
      <c r="K32" s="29"/>
      <c r="L32" s="41"/>
      <c r="M32" s="41"/>
      <c r="N32" s="42"/>
    </row>
    <row r="33" s="1" customFormat="1" ht="167" customHeight="1" spans="1:14">
      <c r="A33" s="29">
        <v>7</v>
      </c>
      <c r="B33" s="29" t="s">
        <v>80</v>
      </c>
      <c r="C33" s="29" t="s">
        <v>211</v>
      </c>
      <c r="D33" s="29" t="s">
        <v>212</v>
      </c>
      <c r="E33" s="30" t="s">
        <v>213</v>
      </c>
      <c r="F33" s="29" t="s">
        <v>146</v>
      </c>
      <c r="G33" s="31">
        <f t="shared" si="2"/>
        <v>600</v>
      </c>
      <c r="H33" s="31">
        <v>600</v>
      </c>
      <c r="I33" s="31"/>
      <c r="J33" s="31"/>
      <c r="K33" s="29"/>
      <c r="L33" s="41"/>
      <c r="M33" s="41"/>
      <c r="N33" s="42"/>
    </row>
    <row r="34" s="1" customFormat="1" ht="170" customHeight="1" spans="1:14">
      <c r="A34" s="29">
        <v>8</v>
      </c>
      <c r="B34" s="29" t="s">
        <v>80</v>
      </c>
      <c r="C34" s="29" t="s">
        <v>214</v>
      </c>
      <c r="D34" s="29" t="s">
        <v>215</v>
      </c>
      <c r="E34" s="30" t="s">
        <v>216</v>
      </c>
      <c r="F34" s="29" t="s">
        <v>146</v>
      </c>
      <c r="G34" s="31">
        <f t="shared" si="2"/>
        <v>349.62</v>
      </c>
      <c r="H34" s="31">
        <v>349.62</v>
      </c>
      <c r="I34" s="31">
        <v>0</v>
      </c>
      <c r="J34" s="31">
        <v>0</v>
      </c>
      <c r="K34" s="29"/>
      <c r="L34" s="41"/>
      <c r="M34" s="41"/>
      <c r="N34" s="42"/>
    </row>
    <row r="35" s="1" customFormat="1" ht="169" customHeight="1" spans="1:14">
      <c r="A35" s="29">
        <v>9</v>
      </c>
      <c r="B35" s="29" t="s">
        <v>80</v>
      </c>
      <c r="C35" s="29" t="s">
        <v>217</v>
      </c>
      <c r="D35" s="29" t="s">
        <v>218</v>
      </c>
      <c r="E35" s="30" t="s">
        <v>219</v>
      </c>
      <c r="F35" s="29" t="s">
        <v>146</v>
      </c>
      <c r="G35" s="31">
        <f t="shared" si="2"/>
        <v>205</v>
      </c>
      <c r="H35" s="31">
        <v>205</v>
      </c>
      <c r="I35" s="31"/>
      <c r="J35" s="31"/>
      <c r="K35" s="29"/>
      <c r="L35" s="41"/>
      <c r="M35" s="41"/>
      <c r="N35" s="42"/>
    </row>
    <row r="36" s="1" customFormat="1" ht="173" customHeight="1" spans="1:14">
      <c r="A36" s="29">
        <v>10</v>
      </c>
      <c r="B36" s="29" t="s">
        <v>80</v>
      </c>
      <c r="C36" s="29" t="s">
        <v>220</v>
      </c>
      <c r="D36" s="29" t="s">
        <v>221</v>
      </c>
      <c r="E36" s="30" t="s">
        <v>222</v>
      </c>
      <c r="F36" s="29" t="s">
        <v>146</v>
      </c>
      <c r="G36" s="31">
        <f t="shared" si="2"/>
        <v>226</v>
      </c>
      <c r="H36" s="31">
        <v>226</v>
      </c>
      <c r="I36" s="31"/>
      <c r="J36" s="31"/>
      <c r="K36" s="29"/>
      <c r="L36" s="41"/>
      <c r="M36" s="41"/>
      <c r="N36" s="42"/>
    </row>
    <row r="37" s="1" customFormat="1" ht="181" customHeight="1" spans="1:14">
      <c r="A37" s="29">
        <v>11</v>
      </c>
      <c r="B37" s="29" t="s">
        <v>80</v>
      </c>
      <c r="C37" s="29" t="s">
        <v>223</v>
      </c>
      <c r="D37" s="29" t="s">
        <v>224</v>
      </c>
      <c r="E37" s="30" t="s">
        <v>225</v>
      </c>
      <c r="F37" s="29" t="s">
        <v>146</v>
      </c>
      <c r="G37" s="31">
        <f t="shared" si="2"/>
        <v>983</v>
      </c>
      <c r="H37" s="31">
        <v>983</v>
      </c>
      <c r="I37" s="31"/>
      <c r="J37" s="31"/>
      <c r="K37" s="29"/>
      <c r="L37" s="41"/>
      <c r="M37" s="41"/>
      <c r="N37" s="42"/>
    </row>
    <row r="38" s="1" customFormat="1" ht="221" customHeight="1" spans="1:14">
      <c r="A38" s="29">
        <v>12</v>
      </c>
      <c r="B38" s="29" t="s">
        <v>80</v>
      </c>
      <c r="C38" s="29" t="s">
        <v>226</v>
      </c>
      <c r="D38" s="29" t="s">
        <v>227</v>
      </c>
      <c r="E38" s="30" t="s">
        <v>228</v>
      </c>
      <c r="F38" s="29" t="s">
        <v>146</v>
      </c>
      <c r="G38" s="31">
        <f t="shared" si="2"/>
        <v>760</v>
      </c>
      <c r="H38" s="31">
        <v>760</v>
      </c>
      <c r="I38" s="31">
        <v>0</v>
      </c>
      <c r="J38" s="31">
        <v>0</v>
      </c>
      <c r="K38" s="29"/>
      <c r="L38" s="41"/>
      <c r="M38" s="41"/>
      <c r="N38" s="42"/>
    </row>
    <row r="39" s="1" customFormat="1" ht="167" customHeight="1" spans="1:14">
      <c r="A39" s="29">
        <v>13</v>
      </c>
      <c r="B39" s="29" t="s">
        <v>80</v>
      </c>
      <c r="C39" s="29" t="s">
        <v>229</v>
      </c>
      <c r="D39" s="29" t="s">
        <v>230</v>
      </c>
      <c r="E39" s="30" t="s">
        <v>231</v>
      </c>
      <c r="F39" s="29" t="s">
        <v>146</v>
      </c>
      <c r="G39" s="31">
        <f t="shared" si="2"/>
        <v>702.5</v>
      </c>
      <c r="H39" s="31">
        <v>702.5</v>
      </c>
      <c r="I39" s="31">
        <v>0</v>
      </c>
      <c r="J39" s="31">
        <v>0</v>
      </c>
      <c r="K39" s="29"/>
      <c r="L39" s="41"/>
      <c r="M39" s="41"/>
      <c r="N39" s="42"/>
    </row>
    <row r="40" s="4" customFormat="1" ht="36" customHeight="1" spans="1:14">
      <c r="A40" s="24" t="s">
        <v>232</v>
      </c>
      <c r="B40" s="25"/>
      <c r="C40" s="25"/>
      <c r="D40" s="26"/>
      <c r="E40" s="27">
        <v>4</v>
      </c>
      <c r="F40" s="27"/>
      <c r="G40" s="28">
        <f>SUM(G41:G44)</f>
        <v>1376</v>
      </c>
      <c r="H40" s="28">
        <f>SUM(H41:H44)</f>
        <v>1376</v>
      </c>
      <c r="I40" s="28">
        <f>SUM(I41:I44)</f>
        <v>0</v>
      </c>
      <c r="J40" s="28">
        <f>SUM(J41:J44)</f>
        <v>0</v>
      </c>
      <c r="K40" s="27"/>
      <c r="L40" s="39"/>
      <c r="M40" s="39"/>
      <c r="N40" s="40"/>
    </row>
    <row r="41" s="1" customFormat="1" ht="133" customHeight="1" spans="1:14">
      <c r="A41" s="29">
        <v>1</v>
      </c>
      <c r="B41" s="29" t="s">
        <v>80</v>
      </c>
      <c r="C41" s="29" t="s">
        <v>233</v>
      </c>
      <c r="D41" s="29" t="s">
        <v>234</v>
      </c>
      <c r="E41" s="30" t="s">
        <v>235</v>
      </c>
      <c r="F41" s="29" t="s">
        <v>146</v>
      </c>
      <c r="G41" s="31">
        <f t="shared" ref="G41:G44" si="3">H41+I41+J41</f>
        <v>96</v>
      </c>
      <c r="H41" s="31">
        <v>96</v>
      </c>
      <c r="I41" s="31">
        <v>0</v>
      </c>
      <c r="J41" s="31">
        <v>0</v>
      </c>
      <c r="K41" s="29"/>
      <c r="L41" s="41"/>
      <c r="M41" s="41"/>
      <c r="N41" s="42"/>
    </row>
    <row r="42" s="1" customFormat="1" ht="142" customHeight="1" spans="1:14">
      <c r="A42" s="29">
        <v>2</v>
      </c>
      <c r="B42" s="29" t="s">
        <v>80</v>
      </c>
      <c r="C42" s="29" t="s">
        <v>236</v>
      </c>
      <c r="D42" s="29" t="s">
        <v>237</v>
      </c>
      <c r="E42" s="30" t="s">
        <v>238</v>
      </c>
      <c r="F42" s="29" t="s">
        <v>146</v>
      </c>
      <c r="G42" s="31">
        <f t="shared" si="3"/>
        <v>400</v>
      </c>
      <c r="H42" s="31">
        <v>400</v>
      </c>
      <c r="I42" s="31">
        <v>0</v>
      </c>
      <c r="J42" s="31">
        <v>0</v>
      </c>
      <c r="K42" s="29"/>
      <c r="L42" s="41"/>
      <c r="M42" s="41"/>
      <c r="N42" s="42"/>
    </row>
    <row r="43" s="1" customFormat="1" ht="135" customHeight="1" spans="1:14">
      <c r="A43" s="29">
        <v>3</v>
      </c>
      <c r="B43" s="29" t="s">
        <v>80</v>
      </c>
      <c r="C43" s="29" t="s">
        <v>239</v>
      </c>
      <c r="D43" s="29" t="s">
        <v>240</v>
      </c>
      <c r="E43" s="30" t="s">
        <v>241</v>
      </c>
      <c r="F43" s="29" t="s">
        <v>146</v>
      </c>
      <c r="G43" s="31">
        <f t="shared" si="3"/>
        <v>600</v>
      </c>
      <c r="H43" s="31">
        <v>600</v>
      </c>
      <c r="I43" s="31">
        <v>0</v>
      </c>
      <c r="J43" s="31">
        <v>0</v>
      </c>
      <c r="K43" s="29"/>
      <c r="L43" s="41"/>
      <c r="M43" s="41"/>
      <c r="N43" s="42"/>
    </row>
    <row r="44" s="1" customFormat="1" ht="112" customHeight="1" spans="1:14">
      <c r="A44" s="29">
        <v>4</v>
      </c>
      <c r="B44" s="29" t="s">
        <v>80</v>
      </c>
      <c r="C44" s="29" t="s">
        <v>242</v>
      </c>
      <c r="D44" s="29" t="s">
        <v>243</v>
      </c>
      <c r="E44" s="30" t="s">
        <v>244</v>
      </c>
      <c r="F44" s="29" t="s">
        <v>146</v>
      </c>
      <c r="G44" s="31">
        <f t="shared" si="3"/>
        <v>280</v>
      </c>
      <c r="H44" s="31">
        <v>280</v>
      </c>
      <c r="I44" s="31">
        <v>0</v>
      </c>
      <c r="J44" s="31">
        <v>0</v>
      </c>
      <c r="K44" s="29"/>
      <c r="L44" s="41"/>
      <c r="M44" s="41"/>
      <c r="N44" s="42"/>
    </row>
    <row r="45" s="4" customFormat="1" ht="36" customHeight="1" spans="1:14">
      <c r="A45" s="33" t="s">
        <v>245</v>
      </c>
      <c r="B45" s="33"/>
      <c r="C45" s="33"/>
      <c r="D45" s="33"/>
      <c r="E45" s="27">
        <v>2</v>
      </c>
      <c r="F45" s="27"/>
      <c r="G45" s="28">
        <f>SUM(G46:G47)</f>
        <v>6196</v>
      </c>
      <c r="H45" s="28">
        <f>SUM(H46:H47)</f>
        <v>6172</v>
      </c>
      <c r="I45" s="28">
        <f>SUM(I46:I47)</f>
        <v>24</v>
      </c>
      <c r="J45" s="28">
        <f>SUM(J46:J47)</f>
        <v>0</v>
      </c>
      <c r="K45" s="27"/>
      <c r="L45" s="39"/>
      <c r="M45" s="39"/>
      <c r="N45" s="40"/>
    </row>
    <row r="46" s="1" customFormat="1" ht="390" customHeight="1" spans="1:14">
      <c r="A46" s="29">
        <v>1</v>
      </c>
      <c r="B46" s="29" t="s">
        <v>80</v>
      </c>
      <c r="C46" s="29" t="s">
        <v>246</v>
      </c>
      <c r="D46" s="29" t="s">
        <v>247</v>
      </c>
      <c r="E46" s="30" t="s">
        <v>248</v>
      </c>
      <c r="F46" s="29" t="s">
        <v>146</v>
      </c>
      <c r="G46" s="31">
        <f>H46+I46+J46</f>
        <v>2512</v>
      </c>
      <c r="H46" s="31">
        <v>2500</v>
      </c>
      <c r="I46" s="31">
        <v>12</v>
      </c>
      <c r="J46" s="31">
        <v>0</v>
      </c>
      <c r="K46" s="29"/>
      <c r="L46" s="41"/>
      <c r="M46" s="41"/>
      <c r="N46" s="42"/>
    </row>
    <row r="47" s="1" customFormat="1" ht="386" customHeight="1" spans="1:14">
      <c r="A47" s="29">
        <v>2</v>
      </c>
      <c r="B47" s="29" t="s">
        <v>80</v>
      </c>
      <c r="C47" s="29" t="s">
        <v>249</v>
      </c>
      <c r="D47" s="29" t="s">
        <v>240</v>
      </c>
      <c r="E47" s="32" t="s">
        <v>250</v>
      </c>
      <c r="F47" s="29" t="s">
        <v>146</v>
      </c>
      <c r="G47" s="31">
        <f>H47+I47+J47</f>
        <v>3684</v>
      </c>
      <c r="H47" s="31">
        <v>3672</v>
      </c>
      <c r="I47" s="31">
        <v>12</v>
      </c>
      <c r="J47" s="31">
        <v>0</v>
      </c>
      <c r="K47" s="29"/>
      <c r="L47" s="41"/>
      <c r="M47" s="41"/>
      <c r="N47" s="42"/>
    </row>
    <row r="48" s="4" customFormat="1" ht="36" customHeight="1" spans="1:14">
      <c r="A48" s="24" t="s">
        <v>251</v>
      </c>
      <c r="B48" s="25"/>
      <c r="C48" s="25"/>
      <c r="D48" s="26"/>
      <c r="E48" s="27">
        <v>5</v>
      </c>
      <c r="F48" s="27"/>
      <c r="G48" s="28">
        <f>SUM(G49:G53)</f>
        <v>5648.72</v>
      </c>
      <c r="H48" s="28">
        <f>SUM(H49:H53)</f>
        <v>5648.72</v>
      </c>
      <c r="I48" s="28">
        <f>SUM(I49:I53)</f>
        <v>0</v>
      </c>
      <c r="J48" s="28">
        <f>SUM(J49:J53)</f>
        <v>0</v>
      </c>
      <c r="K48" s="27"/>
      <c r="L48" s="39"/>
      <c r="M48" s="39"/>
      <c r="N48" s="40"/>
    </row>
    <row r="49" s="1" customFormat="1" ht="353" customHeight="1" spans="1:14">
      <c r="A49" s="29">
        <v>1</v>
      </c>
      <c r="B49" s="29" t="s">
        <v>80</v>
      </c>
      <c r="C49" s="29" t="s">
        <v>252</v>
      </c>
      <c r="D49" s="29" t="s">
        <v>151</v>
      </c>
      <c r="E49" s="30" t="s">
        <v>253</v>
      </c>
      <c r="F49" s="29" t="s">
        <v>146</v>
      </c>
      <c r="G49" s="31">
        <f>H49+I49+J49</f>
        <v>760</v>
      </c>
      <c r="H49" s="31">
        <v>760</v>
      </c>
      <c r="I49" s="31">
        <v>0</v>
      </c>
      <c r="J49" s="31">
        <v>0</v>
      </c>
      <c r="K49" s="29"/>
      <c r="L49" s="41"/>
      <c r="M49" s="41"/>
      <c r="N49" s="42"/>
    </row>
    <row r="50" s="1" customFormat="1" ht="310" customHeight="1" spans="1:14">
      <c r="A50" s="29">
        <v>2</v>
      </c>
      <c r="B50" s="29" t="s">
        <v>80</v>
      </c>
      <c r="C50" s="35" t="s">
        <v>254</v>
      </c>
      <c r="D50" s="29" t="s">
        <v>255</v>
      </c>
      <c r="E50" s="30" t="s">
        <v>256</v>
      </c>
      <c r="F50" s="29" t="s">
        <v>146</v>
      </c>
      <c r="G50" s="31">
        <v>998.04</v>
      </c>
      <c r="H50" s="31">
        <v>998.04</v>
      </c>
      <c r="I50" s="31">
        <v>0</v>
      </c>
      <c r="J50" s="31">
        <v>0</v>
      </c>
      <c r="K50" s="27"/>
      <c r="L50" s="41"/>
      <c r="M50" s="41"/>
      <c r="N50" s="42"/>
    </row>
    <row r="51" s="1" customFormat="1" ht="310" customHeight="1" spans="1:14">
      <c r="A51" s="29">
        <v>3</v>
      </c>
      <c r="B51" s="29" t="s">
        <v>80</v>
      </c>
      <c r="C51" s="35" t="s">
        <v>257</v>
      </c>
      <c r="D51" s="29" t="s">
        <v>258</v>
      </c>
      <c r="E51" s="30" t="s">
        <v>259</v>
      </c>
      <c r="F51" s="29" t="s">
        <v>146</v>
      </c>
      <c r="G51" s="31">
        <v>999.68</v>
      </c>
      <c r="H51" s="31">
        <v>999.68</v>
      </c>
      <c r="I51" s="31">
        <v>0</v>
      </c>
      <c r="J51" s="31">
        <v>0</v>
      </c>
      <c r="K51" s="27"/>
      <c r="L51" s="41"/>
      <c r="M51" s="41"/>
      <c r="N51" s="42"/>
    </row>
    <row r="52" s="1" customFormat="1" ht="310" customHeight="1" spans="1:14">
      <c r="A52" s="29">
        <v>4</v>
      </c>
      <c r="B52" s="29"/>
      <c r="C52" s="29" t="s">
        <v>260</v>
      </c>
      <c r="D52" s="29" t="s">
        <v>261</v>
      </c>
      <c r="E52" s="30" t="s">
        <v>262</v>
      </c>
      <c r="F52" s="29" t="s">
        <v>146</v>
      </c>
      <c r="G52" s="31">
        <v>200</v>
      </c>
      <c r="H52" s="31">
        <v>200</v>
      </c>
      <c r="I52" s="31">
        <v>0</v>
      </c>
      <c r="J52" s="31">
        <v>0</v>
      </c>
      <c r="K52" s="29"/>
      <c r="L52" s="41"/>
      <c r="M52" s="41"/>
      <c r="N52" s="42"/>
    </row>
    <row r="53" s="1" customFormat="1" ht="310" customHeight="1" spans="1:14">
      <c r="A53" s="29">
        <v>5</v>
      </c>
      <c r="B53" s="29" t="s">
        <v>80</v>
      </c>
      <c r="C53" s="29" t="s">
        <v>263</v>
      </c>
      <c r="D53" s="29" t="s">
        <v>264</v>
      </c>
      <c r="E53" s="30" t="s">
        <v>265</v>
      </c>
      <c r="F53" s="29" t="s">
        <v>266</v>
      </c>
      <c r="G53" s="31">
        <f>H53+I53+J53</f>
        <v>2691</v>
      </c>
      <c r="H53" s="31">
        <v>2691</v>
      </c>
      <c r="I53" s="31"/>
      <c r="J53" s="31"/>
      <c r="K53" s="29"/>
      <c r="L53" s="41"/>
      <c r="M53" s="41"/>
      <c r="N53" s="42"/>
    </row>
    <row r="54" s="4" customFormat="1" ht="36" customHeight="1" spans="1:14">
      <c r="A54" s="24" t="s">
        <v>267</v>
      </c>
      <c r="B54" s="25"/>
      <c r="C54" s="25"/>
      <c r="D54" s="26"/>
      <c r="E54" s="27">
        <v>1</v>
      </c>
      <c r="F54" s="27"/>
      <c r="G54" s="28">
        <f>SUM(G55)</f>
        <v>1800</v>
      </c>
      <c r="H54" s="28">
        <f>SUM(H55)</f>
        <v>1800</v>
      </c>
      <c r="I54" s="28">
        <f>SUM(I55)</f>
        <v>0</v>
      </c>
      <c r="J54" s="28">
        <f>SUM(J55)</f>
        <v>0</v>
      </c>
      <c r="K54" s="27"/>
      <c r="L54" s="39"/>
      <c r="M54" s="39"/>
      <c r="N54" s="40"/>
    </row>
    <row r="55" s="1" customFormat="1" ht="89" customHeight="1" spans="1:14">
      <c r="A55" s="29">
        <v>1</v>
      </c>
      <c r="B55" s="29" t="s">
        <v>80</v>
      </c>
      <c r="C55" s="29" t="s">
        <v>268</v>
      </c>
      <c r="D55" s="29" t="s">
        <v>269</v>
      </c>
      <c r="E55" s="30" t="s">
        <v>270</v>
      </c>
      <c r="F55" s="29" t="s">
        <v>146</v>
      </c>
      <c r="G55" s="31">
        <f>H55+I55+J55</f>
        <v>1800</v>
      </c>
      <c r="H55" s="31">
        <v>1800</v>
      </c>
      <c r="I55" s="31">
        <v>0</v>
      </c>
      <c r="J55" s="31">
        <v>0</v>
      </c>
      <c r="K55" s="29"/>
      <c r="L55" s="41"/>
      <c r="M55" s="41"/>
      <c r="N55" s="42"/>
    </row>
    <row r="56" s="4" customFormat="1" ht="36" customHeight="1" spans="1:14">
      <c r="A56" s="24" t="s">
        <v>271</v>
      </c>
      <c r="B56" s="25"/>
      <c r="C56" s="25"/>
      <c r="D56" s="26"/>
      <c r="E56" s="27">
        <v>1</v>
      </c>
      <c r="F56" s="27"/>
      <c r="G56" s="28">
        <f>SUM(G57)</f>
        <v>245.32</v>
      </c>
      <c r="H56" s="28">
        <f>SUM(H57)</f>
        <v>245.32</v>
      </c>
      <c r="I56" s="28">
        <f>SUM(I57)</f>
        <v>0</v>
      </c>
      <c r="J56" s="28">
        <f>SUM(J57)</f>
        <v>0</v>
      </c>
      <c r="K56" s="27"/>
      <c r="L56" s="39"/>
      <c r="M56" s="39"/>
      <c r="N56" s="40"/>
    </row>
    <row r="57" s="1" customFormat="1" ht="165" customHeight="1" spans="1:14">
      <c r="A57" s="29">
        <v>1</v>
      </c>
      <c r="B57" s="29" t="s">
        <v>80</v>
      </c>
      <c r="C57" s="29" t="s">
        <v>272</v>
      </c>
      <c r="D57" s="29" t="s">
        <v>80</v>
      </c>
      <c r="E57" s="30" t="s">
        <v>273</v>
      </c>
      <c r="F57" s="29" t="s">
        <v>146</v>
      </c>
      <c r="G57" s="31">
        <f>H57+I57+J57</f>
        <v>245.32</v>
      </c>
      <c r="H57" s="31">
        <v>245.32</v>
      </c>
      <c r="I57" s="31">
        <v>0</v>
      </c>
      <c r="J57" s="31">
        <v>0</v>
      </c>
      <c r="K57" s="29"/>
      <c r="L57" s="41"/>
      <c r="M57" s="41"/>
      <c r="N57" s="42"/>
    </row>
  </sheetData>
  <mergeCells count="20">
    <mergeCell ref="A1:K1"/>
    <mergeCell ref="A2:K2"/>
    <mergeCell ref="G3:J3"/>
    <mergeCell ref="A6:D6"/>
    <mergeCell ref="A7:D7"/>
    <mergeCell ref="A14:D14"/>
    <mergeCell ref="A15:D15"/>
    <mergeCell ref="A26:D26"/>
    <mergeCell ref="A40:D40"/>
    <mergeCell ref="A45:D45"/>
    <mergeCell ref="A48:D48"/>
    <mergeCell ref="A54:D54"/>
    <mergeCell ref="A56:D56"/>
    <mergeCell ref="A3:A4"/>
    <mergeCell ref="B3:B4"/>
    <mergeCell ref="C3:C4"/>
    <mergeCell ref="D3:D4"/>
    <mergeCell ref="E3:E4"/>
    <mergeCell ref="F3:F4"/>
    <mergeCell ref="K3:K4"/>
  </mergeCells>
  <printOptions horizontalCentered="1"/>
  <pageMargins left="0.156944444444444" right="0.118055555555556" top="0.708333333333333" bottom="0.409027777777778" header="0.275" footer="0.5"/>
  <pageSetup paperSize="9" scale="68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Yozo_Office27021597764231179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产业</vt:lpstr>
      <vt:lpstr>基础设施</vt:lpstr>
      <vt:lpstr>昌都市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四季</cp:lastModifiedBy>
  <cp:revision>0</cp:revision>
  <dcterms:created xsi:type="dcterms:W3CDTF">2022-05-24T06:13:00Z</dcterms:created>
  <dcterms:modified xsi:type="dcterms:W3CDTF">2024-12-23T09:05:56Z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48154562E87747768DB96B58FEF758D7_13</vt:lpwstr>
  </property>
  <property fmtid="{D5CDD505-2E9C-101B-9397-08002B2CF9AE}" pid="3" name="KSOProductBuildVer">
    <vt:lpwstr>2052-12.1.0.19302</vt:lpwstr>
  </property>
  <property fmtid="{D5CDD505-2E9C-101B-9397-08002B2CF9AE}" pid="4" name="KSOReadingLayout">
    <vt:bool>true</vt:bool>
  </property>
</Properties>
</file>