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公告" sheetId="28" r:id="rId1"/>
  </sheets>
  <definedNames>
    <definedName name="_xlnm._FilterDatabase" localSheetId="0" hidden="1">公示公告!$A$1:$R$26</definedName>
    <definedName name="_xlnm.Print_Titles" localSheetId="0">公示公告!$3:$5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<sst xmlns="http://schemas.openxmlformats.org/spreadsheetml/2006/main" count="203" uniqueCount="140">
  <si>
    <t xml:space="preserve">    昌都市芒康县2024年财政衔接推进乡村振兴补助资金分配公示公告</t>
  </si>
  <si>
    <t>填报单位：芒康县乡村振兴局</t>
  </si>
  <si>
    <t>序号</t>
  </si>
  <si>
    <t>县（区)、乡（镇）名称</t>
  </si>
  <si>
    <t>项目名称</t>
  </si>
  <si>
    <t>建设地点（所在乡村名）</t>
  </si>
  <si>
    <t>项目建设内容（项目总体情况：可行性、必要性、经营性项目主体)</t>
  </si>
  <si>
    <t>项目性质      （新建或续建）</t>
  </si>
  <si>
    <t>财政衔接推进乡村振兴补助资金来源及金额</t>
  </si>
  <si>
    <t>投资计划(万元)</t>
  </si>
  <si>
    <t>备注</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</si>
  <si>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</si>
  <si>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</si>
  <si>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</si>
  <si>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</si>
  <si>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</si>
  <si>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</si>
  <si>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</si>
  <si>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</si>
  <si>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</si>
  <si>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</si>
  <si>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其他资金                （含整合资金）</t>
  </si>
  <si>
    <t>芒康县</t>
  </si>
  <si>
    <t>一、乡村特色产业发展类</t>
  </si>
  <si>
    <t>芒康县高产奶牛良种覆盖试点工程项目</t>
  </si>
  <si>
    <t>曲孜卡乡</t>
  </si>
  <si>
    <r>
      <rPr>
        <b/>
        <sz val="12"/>
        <rFont val="宋体"/>
        <charset val="134"/>
      </rPr>
      <t>建设内容：</t>
    </r>
    <r>
      <rPr>
        <sz val="12"/>
        <rFont val="宋体"/>
        <charset val="134"/>
      </rPr>
      <t>奶牛改良站建筑215.85㎡，纳西乡上盐井村新建黄牛改良站32.37平方米，邦达乡加尼顶村、措瓦乡通沙村、曲登乡邓巴村、朱巴龙乡达嘎顶村各新建黄牛改良站42.46平方米，曲孜卡乡拉久西村扩建黄牛改良站12.92平方米。奶牛改良站设备采购（每站点配置隔离场所、保定架、液氮罐、配种器械等）、高产荷斯坦奶牛采购193头、冻精采购300粒、达许村紫花苜蓿养护203亩。</t>
    </r>
    <r>
      <rPr>
        <b/>
        <sz val="12"/>
        <rFont val="宋体"/>
        <charset val="134"/>
      </rPr>
      <t>必要性：</t>
    </r>
    <r>
      <rPr>
        <sz val="12"/>
        <rFont val="宋体"/>
        <charset val="134"/>
      </rPr>
      <t>有利于调整芒康县农牧业产业结构，发展规模化、标准化养殖基地，完善芒康县特色农牧业体系，培育新的增长点。</t>
    </r>
    <r>
      <rPr>
        <b/>
        <sz val="12"/>
        <rFont val="宋体"/>
        <charset val="134"/>
      </rPr>
      <t>可行性：</t>
    </r>
    <r>
      <rPr>
        <sz val="12"/>
        <rFont val="宋体"/>
        <charset val="134"/>
      </rPr>
      <t>群众养殖意愿强烈，且出栏牦牛广受市场喜爱，现已无法满足市场的需求。</t>
    </r>
    <r>
      <rPr>
        <b/>
        <sz val="12"/>
        <rFont val="宋体"/>
        <charset val="134"/>
      </rPr>
      <t>产业项目经营主体：</t>
    </r>
    <r>
      <rPr>
        <sz val="12"/>
        <rFont val="宋体"/>
        <charset val="134"/>
      </rPr>
      <t>建成后交给曲孜卡乡。</t>
    </r>
    <r>
      <rPr>
        <b/>
        <sz val="12"/>
        <rFont val="宋体"/>
        <charset val="134"/>
      </rPr>
      <t>效益分析和利益联结机制：</t>
    </r>
    <r>
      <rPr>
        <sz val="12"/>
        <rFont val="宋体"/>
        <charset val="134"/>
      </rPr>
      <t>收益户数为193户、收益人数为1235人，收益分配为到户项目。</t>
    </r>
  </si>
  <si>
    <t>新建</t>
  </si>
  <si>
    <t>中央财政衔接推进乡村振兴补助资金620万元，自治区财政衔接推进乡村振兴补助资金220.2105万元， 市级配套资金6.76万元，县配套资金资金33.6595万元</t>
  </si>
  <si>
    <t>到户经营性产业项目</t>
  </si>
  <si>
    <t>芒康县萨日西藏猪养殖基地粪污资源化利用项目</t>
  </si>
  <si>
    <t>安麦西村萨日西组</t>
  </si>
  <si>
    <r>
      <rPr>
        <b/>
        <sz val="12"/>
        <rFont val="宋体"/>
        <charset val="134"/>
      </rPr>
      <t>建设内容：</t>
    </r>
    <r>
      <rPr>
        <sz val="12"/>
        <rFont val="宋体"/>
        <charset val="134"/>
      </rPr>
      <t>新建取水口到蓄水池DN35PE管道、蓄水池到场区的DN50PE主管道，场区内的DN35PE支管，新建粪污处理设备到原排水池的DN200排污管，新建生活蓄水池、消毒间及消毒设备，维修原有建筑的屋顶及照明，拆除原有储粪池，新建MBR一体化水处理设备，购置粪污运输车，新建广告墙。</t>
    </r>
    <r>
      <rPr>
        <b/>
        <sz val="12"/>
        <rFont val="宋体"/>
        <charset val="134"/>
      </rPr>
      <t>必要性：</t>
    </r>
    <r>
      <rPr>
        <sz val="12"/>
        <rFont val="宋体"/>
        <charset val="134"/>
      </rPr>
      <t>粪污资源化利用为旁边的蔬菜大棚和果园提供了肥料，减少了化肥的使用量，同时养殖基地减少了粪污的排放，是健全绿色低碳循环发展经济体系，推进了资源节约、循环利用，降低能耗、物耗。</t>
    </r>
    <r>
      <rPr>
        <b/>
        <sz val="12"/>
        <rFont val="宋体"/>
        <charset val="134"/>
      </rPr>
      <t>可行性：</t>
    </r>
    <r>
      <rPr>
        <sz val="12"/>
        <rFont val="宋体"/>
        <charset val="134"/>
      </rPr>
      <t>完善了藏猪养殖基地的基础设施，为养殖基地提供了一个良好的养殖环境，保证了养殖场生猪的健康与其肉质的优良。</t>
    </r>
    <r>
      <rPr>
        <b/>
        <sz val="12"/>
        <rFont val="宋体"/>
        <charset val="134"/>
      </rPr>
      <t>产业项目经营主体：</t>
    </r>
    <r>
      <rPr>
        <sz val="12"/>
        <rFont val="宋体"/>
        <charset val="134"/>
      </rPr>
      <t>建成后交给西藏芒康县萨日西藏猪养殖农民专业合作社运营。</t>
    </r>
    <r>
      <rPr>
        <b/>
        <sz val="12"/>
        <rFont val="宋体"/>
        <charset val="134"/>
      </rPr>
      <t>效益分析和利益联结机制：</t>
    </r>
    <r>
      <rPr>
        <sz val="12"/>
        <rFont val="宋体"/>
        <charset val="134"/>
      </rPr>
      <t>每年净利润的40%以分红的形式交由村集体、提供就业岗位4人、每年净利润5%用于监测户、脱贫户不少于户20户、110人。参与群众受益人：为本乡村968人实现增收9万元。</t>
    </r>
  </si>
  <si>
    <t>中央财政衔接推进乡村振兴补助资金210万元，自治区财政衔接推进乡村振兴补助资金60万元，地市级配套资金15万元，县级配套资金15万元</t>
  </si>
  <si>
    <t>经营性产业项目</t>
  </si>
  <si>
    <t>芒康县旅游特色民宿项目</t>
  </si>
  <si>
    <t>纳西乡、如美镇</t>
  </si>
  <si>
    <r>
      <rPr>
        <b/>
        <sz val="12"/>
        <rFont val="宋体"/>
        <charset val="134"/>
      </rPr>
      <t>建设内容：</t>
    </r>
    <r>
      <rPr>
        <sz val="12"/>
        <rFont val="宋体"/>
        <charset val="134"/>
      </rPr>
      <t>项目民宿入户道路改造1.2公里，提升风貌改、环境卫生造，7户房前屋后种草、种花、种树，形成特色民宿7户水电改造，消防配套设施，室内配套等形成单一或整体形式的民宿，前期拟定合同，为村集体增收并起到民宿项目的示范带头作用，将民俗项目与旅游景区有机连接。</t>
    </r>
    <r>
      <rPr>
        <b/>
        <sz val="12"/>
        <rFont val="宋体"/>
        <charset val="134"/>
      </rPr>
      <t>必要性：</t>
    </r>
    <r>
      <rPr>
        <sz val="12"/>
        <rFont val="宋体"/>
        <charset val="134"/>
      </rPr>
      <t>芒康县地处G318、G214交汇处，进藏游客众多，虽然有较多的家庭旅馆，但是没有特色藏式精品民俗，不能满足游客对旅游服务设施的特定需求和中低端消费群体的需要。</t>
    </r>
    <r>
      <rPr>
        <b/>
        <sz val="12"/>
        <rFont val="宋体"/>
        <charset val="134"/>
      </rPr>
      <t>可行性：</t>
    </r>
    <r>
      <rPr>
        <sz val="12"/>
        <rFont val="宋体"/>
        <charset val="134"/>
      </rPr>
      <t>根据芒康县创全区旅游名县的现实需要，趁着区、市、县对旅游产业支持的东风，加快完善全县旅游基础配套，发展具有本地特色的餐饮、娱乐、藏文化体验等，切实打出“卓卓康巴 大美芒康”的旅游品牌。</t>
    </r>
    <r>
      <rPr>
        <b/>
        <sz val="12"/>
        <rFont val="宋体"/>
        <charset val="134"/>
      </rPr>
      <t>产业项目经营主体：</t>
    </r>
    <r>
      <rPr>
        <sz val="12"/>
        <rFont val="宋体"/>
        <charset val="134"/>
      </rPr>
      <t>建成后由加达村村民委员会做成村集体经济，村委会监督，脱贫户来经营。</t>
    </r>
    <r>
      <rPr>
        <b/>
        <sz val="12"/>
        <rFont val="宋体"/>
        <charset val="134"/>
      </rPr>
      <t>效益分析和利益联结机制：</t>
    </r>
    <r>
      <rPr>
        <sz val="12"/>
        <rFont val="宋体"/>
        <charset val="134"/>
      </rPr>
      <t>收益分配为净利润的50%作为经营户的收入，净利润的50%上交给村委会（其中30%优先考虑监测户、脱贫户年底分红，10%作为村集体经济，10%用来后期的预备费用）。</t>
    </r>
    <r>
      <rPr>
        <b/>
        <sz val="12"/>
        <rFont val="宋体"/>
        <charset val="134"/>
      </rPr>
      <t>参与群众受益人：</t>
    </r>
    <r>
      <rPr>
        <sz val="12"/>
        <rFont val="宋体"/>
        <charset val="134"/>
      </rPr>
      <t>为本村组106户526人实现增收12万元并增加当地就业岗位。</t>
    </r>
  </si>
  <si>
    <t>中央财政衔接推进乡村振兴补助资金280万元，自治区财政衔接推进乡村振兴补助资金60万元，市级配套资金40万元，县级配套资金20万元</t>
  </si>
  <si>
    <t>芒康县2024年人畜分离项目</t>
  </si>
  <si>
    <t>芒康县12个乡（镇）</t>
  </si>
  <si>
    <t>芒康县北中部乡（镇）计划实施人畜分离2000户，嘎托镇、宗西乡、如美镇、曲登乡、莽岭乡、措瓦乡、洛尼乡、索多西乡、曲孜卡乡、竹巴龙乡、帮达乡、徐中乡，所有乡镇实施分散式人畜分离2000户，预计户均增收2800元。</t>
  </si>
  <si>
    <t>中央财政衔接推进乡村振兴补助资金2000万元</t>
  </si>
  <si>
    <t>芒康县帮达乡毛尼村青稞粮仓古法酿酒集体经济项目</t>
  </si>
  <si>
    <t>芒康县帮达乡毛尼村</t>
  </si>
  <si>
    <r>
      <rPr>
        <b/>
        <sz val="12"/>
        <rFont val="宋体"/>
        <charset val="134"/>
      </rPr>
      <t>建设内容：</t>
    </r>
    <r>
      <rPr>
        <sz val="12"/>
        <rFont val="宋体"/>
        <charset val="134"/>
      </rPr>
      <t>项目资金70万元：20万元用于装修改建400平米厂房,30万购买酿酒设备及配套设施,20万元用于前期运营费用及原材料的采购费。</t>
    </r>
    <r>
      <rPr>
        <b/>
        <sz val="12"/>
        <rFont val="宋体"/>
        <charset val="134"/>
      </rPr>
      <t>必要性：</t>
    </r>
    <r>
      <rPr>
        <sz val="12"/>
        <rFont val="宋体"/>
        <charset val="134"/>
      </rPr>
      <t>缺少村集体经济，</t>
    </r>
    <r>
      <rPr>
        <b/>
        <sz val="12"/>
        <rFont val="宋体"/>
        <charset val="134"/>
      </rPr>
      <t>可行性：</t>
    </r>
    <r>
      <rPr>
        <sz val="12"/>
        <rFont val="宋体"/>
        <charset val="134"/>
      </rPr>
      <t>村集体拟发展的经济类型为支持开展资源有效利用、参与混合经营、发展提供生产性服务。</t>
    </r>
    <r>
      <rPr>
        <b/>
        <sz val="12"/>
        <rFont val="宋体"/>
        <charset val="134"/>
      </rPr>
      <t>经营主体及方式：</t>
    </r>
    <r>
      <rPr>
        <sz val="12"/>
        <rFont val="宋体"/>
        <charset val="134"/>
      </rPr>
      <t>芒康县帮达乡毛尼村村民委员会运营，运营方式为村党支部书记、村委会主任和1名“两委”班子成员进入董事会，负责投资、生产、经营和分配等市场决策，履行对分级管理员产品定位、业绩考核和薪酬激励等职权。</t>
    </r>
    <r>
      <rPr>
        <b/>
        <sz val="12"/>
        <rFont val="宋体"/>
        <charset val="134"/>
      </rPr>
      <t>效益分析和利益联结机制：</t>
    </r>
    <r>
      <rPr>
        <sz val="12"/>
        <rFont val="宋体"/>
        <charset val="134"/>
      </rPr>
      <t>每年经营净利润中，提取40%作为盈余公积金用于弥补亏损、扩大公司生产经营或转增资本；另外，60%的净利润按照村集体与“两新”组织5:5比例分红，村集体经济分红资金由村民代表大会决定每户分红比例，“两新”组织按出资比例分红。</t>
    </r>
    <r>
      <rPr>
        <b/>
        <sz val="12"/>
        <rFont val="宋体"/>
        <charset val="134"/>
      </rPr>
      <t>参与群众受益人：</t>
    </r>
    <r>
      <rPr>
        <sz val="12"/>
        <rFont val="宋体"/>
        <charset val="134"/>
      </rPr>
      <t>受益户数为182户，收益人数为1000人。</t>
    </r>
  </si>
  <si>
    <t>中央财政衔接推进乡村振兴补助资金70万元</t>
  </si>
  <si>
    <t>芒康县嘎托镇达孔村小区蔬菜大棚建设项目</t>
  </si>
  <si>
    <t>嘎托镇达孔村</t>
  </si>
  <si>
    <r>
      <rPr>
        <b/>
        <sz val="12"/>
        <rFont val="宋体"/>
        <charset val="134"/>
      </rPr>
      <t>建设内容：</t>
    </r>
    <r>
      <rPr>
        <sz val="12"/>
        <rFont val="宋体"/>
        <charset val="134"/>
      </rPr>
      <t xml:space="preserve">新建总建筑面积：1578.32平方米，其中包括：温室大棚三座，每座394.58平方米，育苗温室大棚1座，面积394.58平方米。混凝土道路地面硬化603平方米。新建铁艺镂空围墙180M。总平水电：水由旁边水房接入园区，电由旁边变压器接入园区。设备：三层DTF栽培架10套，二层DTF栽培架10套，增压泵4台。          </t>
    </r>
    <r>
      <rPr>
        <b/>
        <sz val="12"/>
        <rFont val="宋体"/>
        <charset val="134"/>
      </rPr>
      <t>必要性：</t>
    </r>
    <r>
      <rPr>
        <sz val="12"/>
        <rFont val="宋体"/>
        <charset val="134"/>
      </rPr>
      <t>蔬菜是一项农业生产结构调整和帮助农民增收的重要产业，是种植业中最具活力的生产活动之一。当地依托高原特有的光热资源，不断努力发展科技含量高、技术集约化、设施化的蔬菜种植业，通过发展反季节蔬菜设施种植和特色作物种植，提高种植业附加值和市场竞争力，以此促进芒康县现代农业更高质量发展，布局更优化的经济作物种植结构。</t>
    </r>
    <r>
      <rPr>
        <b/>
        <sz val="12"/>
        <rFont val="宋体"/>
        <charset val="134"/>
      </rPr>
      <t>可行性：</t>
    </r>
    <r>
      <rPr>
        <sz val="12"/>
        <rFont val="宋体"/>
        <charset val="134"/>
      </rPr>
      <t>符合国家、地区和城乡规划的要求，县、乡两级政府重视，农户参与积极性高，有充足的配套资金；项目区交通便利；芒康县嘎托镇达孔村小区蔬菜大棚建设项目具有较好的基础；水土气热资源丰富，增产潜力大；项目建设单位、协作单位及技术依托单位技术力量雄厚。</t>
    </r>
    <r>
      <rPr>
        <b/>
        <sz val="12"/>
        <rFont val="宋体"/>
        <charset val="134"/>
      </rPr>
      <t>经营性项目主体：</t>
    </r>
    <r>
      <rPr>
        <sz val="12"/>
        <rFont val="宋体"/>
        <charset val="134"/>
      </rPr>
      <t>该项目建成后确权至嘎托镇达空村、由嘎托镇达空村合作社运营，按照运营方案经营。</t>
    </r>
    <r>
      <rPr>
        <b/>
        <sz val="12"/>
        <rFont val="宋体"/>
        <charset val="134"/>
      </rPr>
      <t>参与群众受益人：</t>
    </r>
    <r>
      <rPr>
        <sz val="12"/>
        <rFont val="宋体"/>
        <charset val="134"/>
      </rPr>
      <t>建设期间提供40个就业岗位、实现用工增收6万元，实现各品种综合产量约 18000斤/亩，折算蔬菜总产量约 29.95 吨/年，蔬菜销售收入约 26.96 万元。</t>
    </r>
  </si>
  <si>
    <t>中央财政衔接推进乡村振兴补助资金165万元，县级配套资金6.29万元。</t>
  </si>
  <si>
    <t>芒康县葡萄生产基地配套工程项目</t>
  </si>
  <si>
    <t>曲孜卡乡、纳西乡</t>
  </si>
  <si>
    <r>
      <rPr>
        <b/>
        <sz val="12"/>
        <rFont val="宋体"/>
        <charset val="134"/>
      </rPr>
      <t>建设内容：</t>
    </r>
    <r>
      <rPr>
        <sz val="12"/>
        <rFont val="宋体"/>
        <charset val="134"/>
      </rPr>
      <t>配套530亩葡萄基地的基础设施。新建水泵房2座，水池一座，台架变30KV.A及线路，引水管道2处共11000余米，灌溉管道102000余米。</t>
    </r>
    <r>
      <rPr>
        <b/>
        <sz val="12"/>
        <rFont val="宋体"/>
        <charset val="134"/>
      </rPr>
      <t>必要性：</t>
    </r>
    <r>
      <rPr>
        <sz val="12"/>
        <rFont val="宋体"/>
        <charset val="134"/>
      </rPr>
      <t>基地植被覆盖度达到85%以上，可改善区域土壤、气候等自然条件，产生巨大的生态效益。</t>
    </r>
    <r>
      <rPr>
        <b/>
        <sz val="12"/>
        <rFont val="宋体"/>
        <charset val="134"/>
      </rPr>
      <t>可行性：</t>
    </r>
    <r>
      <rPr>
        <sz val="12"/>
        <rFont val="宋体"/>
        <charset val="134"/>
      </rPr>
      <t>有丰富的光热资源、干旱少雨的气候条件，并且病虫害发生少，有利于葡萄生长结果及有机物质合成，适宜于优质葡萄种植与生产。</t>
    </r>
    <r>
      <rPr>
        <b/>
        <sz val="12"/>
        <rFont val="宋体"/>
        <charset val="134"/>
      </rPr>
      <t>经营性项目主体：该项目属于产业配套项目，建成后确权至曲孜卡乡、纳西乡所有，</t>
    </r>
    <r>
      <rPr>
        <sz val="12"/>
        <rFont val="宋体"/>
        <charset val="134"/>
      </rPr>
      <t>建成后交给西藏觉龙庄园酒业有限责任公司 ，西藏芒康县藏东珍宝酒业有限公司。</t>
    </r>
    <r>
      <rPr>
        <b/>
        <sz val="12"/>
        <rFont val="宋体"/>
        <charset val="134"/>
      </rPr>
      <t>参与群众受益人：</t>
    </r>
    <r>
      <rPr>
        <sz val="12"/>
        <rFont val="宋体"/>
        <charset val="134"/>
      </rPr>
      <t>项目建设过程中为本乡村170人实现增收85万元。</t>
    </r>
  </si>
  <si>
    <t>中央财政衔接推进乡村振兴补助资金110万元，县级配套资金10万元。</t>
  </si>
  <si>
    <t>芒康县索多西辣椒公共品牌提升项目</t>
  </si>
  <si>
    <t>芒康县索多西乡</t>
  </si>
  <si>
    <r>
      <rPr>
        <b/>
        <sz val="12"/>
        <rFont val="宋体"/>
        <charset val="134"/>
      </rPr>
      <t>建设内容</t>
    </r>
    <r>
      <rPr>
        <sz val="12"/>
        <rFont val="宋体"/>
        <charset val="134"/>
      </rPr>
      <t>：新建户外高炮广告牌3个、（拟定帮达机场附近、318、214国道入芒康段，海通沟）；为索多西乡安麦西村购置产品运输车3辆（冷藏冷冻车一辆、箱式货车一辆、半挂货车一辆），</t>
    </r>
    <r>
      <rPr>
        <b/>
        <sz val="12"/>
        <rFont val="宋体"/>
        <charset val="134"/>
      </rPr>
      <t>必要性</t>
    </r>
    <r>
      <rPr>
        <sz val="12"/>
        <rFont val="宋体"/>
        <charset val="134"/>
      </rPr>
      <t>：索多西乡安麦西村集体经济薄弱，通过实施该项目提高村级收入，</t>
    </r>
    <r>
      <rPr>
        <b/>
        <sz val="12"/>
        <rFont val="宋体"/>
        <charset val="134"/>
      </rPr>
      <t>可行性</t>
    </r>
    <r>
      <rPr>
        <sz val="12"/>
        <rFont val="宋体"/>
        <charset val="134"/>
      </rPr>
      <t>：购置产品运输车3辆确权至村集体，租赁给芒康县绿野食品有限责任公司。</t>
    </r>
    <r>
      <rPr>
        <b/>
        <sz val="12"/>
        <rFont val="宋体"/>
        <charset val="134"/>
      </rPr>
      <t>经营性项目主体</t>
    </r>
    <r>
      <rPr>
        <sz val="12"/>
        <rFont val="宋体"/>
        <charset val="134"/>
      </rPr>
      <t>：该项目属于村集体经济、建成后确权至索多西乡安麦西村，租赁给芒康县绿野食品有限责任公司运营，</t>
    </r>
    <r>
      <rPr>
        <b/>
        <sz val="12"/>
        <rFont val="宋体"/>
        <charset val="134"/>
      </rPr>
      <t>参与群众受益人：</t>
    </r>
    <r>
      <rPr>
        <sz val="12"/>
        <rFont val="宋体"/>
        <charset val="134"/>
      </rPr>
      <t>该项目建设期完成后，一是绿野公司与索多西乡安麦西村农牧民群众签订索多西辣椒保底收购协议（保底价5元/斤），确保索多西安麦西村农牧民群众种植的索多西辣椒能够全部售出；二是绿野公司提供驾驶岗位，优先招收有驾驶资质和驾驶经验丰富的本地农牧民群众稳定就业，预计年增收可达17.5万元。</t>
    </r>
  </si>
  <si>
    <t>中央财政衔接推进乡村振兴补助资金228.71万元，县级配套资金30.47万元。</t>
  </si>
  <si>
    <t>芒康县庭院经济建设项目</t>
  </si>
  <si>
    <t>芒康县曲孜卡乡</t>
  </si>
  <si>
    <r>
      <rPr>
        <b/>
        <sz val="12"/>
        <rFont val="宋体"/>
        <charset val="134"/>
      </rPr>
      <t>建设内容：</t>
    </r>
    <r>
      <rPr>
        <sz val="12"/>
        <rFont val="宋体"/>
        <charset val="134"/>
      </rPr>
      <t>果树苗木（康巴蜜桔）5514株（35公分带土球）、直径5公分、苗高1-2米（到户项目）。</t>
    </r>
    <r>
      <rPr>
        <b/>
        <sz val="12"/>
        <rFont val="宋体"/>
        <charset val="134"/>
      </rPr>
      <t>必要性：</t>
    </r>
    <r>
      <rPr>
        <sz val="12"/>
        <rFont val="宋体"/>
        <charset val="134"/>
      </rPr>
      <t>南部乡镇气候条件优越，种植果树促进当地产业发展。</t>
    </r>
    <r>
      <rPr>
        <b/>
        <sz val="12"/>
        <rFont val="宋体"/>
        <charset val="134"/>
      </rPr>
      <t>可行性：</t>
    </r>
    <r>
      <rPr>
        <sz val="12"/>
        <rFont val="宋体"/>
        <charset val="134"/>
      </rPr>
      <t>切实改善乡村人居生态环境、助推乡村振兴战略深入实施、着力打造芒康生态文明高低。</t>
    </r>
    <r>
      <rPr>
        <b/>
        <sz val="12"/>
        <rFont val="宋体"/>
        <charset val="134"/>
      </rPr>
      <t>运营主体：</t>
    </r>
    <r>
      <rPr>
        <sz val="12"/>
        <rFont val="宋体"/>
        <charset val="134"/>
      </rPr>
      <t>建成后交由154户管理运营。</t>
    </r>
    <r>
      <rPr>
        <b/>
        <sz val="12"/>
        <rFont val="宋体"/>
        <charset val="134"/>
      </rPr>
      <t>参与群众受益人：</t>
    </r>
    <r>
      <rPr>
        <sz val="12"/>
        <rFont val="宋体"/>
        <charset val="134"/>
      </rPr>
      <t>该项目建设期间预计为本地154人增收，预计增收可达27.57万元。</t>
    </r>
  </si>
  <si>
    <t>中央财政衔接推进乡村振兴补助资金160.57万元，县级配套资金10.37万元。</t>
  </si>
  <si>
    <t>芒康县纳西民族乡村庭院经济建设项目</t>
  </si>
  <si>
    <t>芒康县纳西民族乡</t>
  </si>
  <si>
    <r>
      <rPr>
        <b/>
        <sz val="12"/>
        <rFont val="宋体"/>
        <charset val="134"/>
      </rPr>
      <t>建设内容：</t>
    </r>
    <r>
      <rPr>
        <sz val="12"/>
        <rFont val="宋体"/>
        <charset val="134"/>
      </rPr>
      <t>果树苗木（康巴蜜桔）6510株（35公分带土球）、直径5公分、苗高1-2米（到户项目）。</t>
    </r>
    <r>
      <rPr>
        <b/>
        <sz val="12"/>
        <rFont val="宋体"/>
        <charset val="134"/>
      </rPr>
      <t>必要性：</t>
    </r>
    <r>
      <rPr>
        <sz val="12"/>
        <rFont val="宋体"/>
        <charset val="134"/>
      </rPr>
      <t>南部乡镇气候条件优越，种植果树促进当地产业发展。</t>
    </r>
    <r>
      <rPr>
        <b/>
        <sz val="12"/>
        <rFont val="宋体"/>
        <charset val="134"/>
      </rPr>
      <t>可行性：</t>
    </r>
    <r>
      <rPr>
        <sz val="12"/>
        <rFont val="宋体"/>
        <charset val="134"/>
      </rPr>
      <t>切实改善乡村人居生态环境、助推乡村振兴战略深入实施、着力打造芒康生态文明高低。</t>
    </r>
    <r>
      <rPr>
        <b/>
        <sz val="12"/>
        <rFont val="宋体"/>
        <charset val="134"/>
      </rPr>
      <t>运营主体：</t>
    </r>
    <r>
      <rPr>
        <sz val="12"/>
        <rFont val="宋体"/>
        <charset val="134"/>
      </rPr>
      <t>建成后交由584户管理运营。</t>
    </r>
    <r>
      <rPr>
        <b/>
        <sz val="12"/>
        <rFont val="宋体"/>
        <charset val="134"/>
      </rPr>
      <t>参与群众受益人：</t>
    </r>
    <r>
      <rPr>
        <sz val="12"/>
        <rFont val="宋体"/>
        <charset val="134"/>
      </rPr>
      <t>该项目建设期间预计为本地584人增收，预计增收可达32.55万元。</t>
    </r>
  </si>
  <si>
    <t>中央财政衔接推进乡村振兴补助资金191.43万元，县级配套资金10.37万元。</t>
  </si>
  <si>
    <t>二、补齐必要的基础设施短板类</t>
  </si>
  <si>
    <t>（一）农田灌溉</t>
  </si>
  <si>
    <t>芒康县帮达乡加尼顶村农田灌溉项目</t>
  </si>
  <si>
    <t>帮达乡加尼顶村</t>
  </si>
  <si>
    <r>
      <t>建设内容：</t>
    </r>
    <r>
      <rPr>
        <sz val="12"/>
        <rFont val="宋体"/>
        <charset val="134"/>
      </rPr>
      <t>新建水渠及配套设施5350米（300*400砼水渠）新建PE200管道3500米及配套设施，</t>
    </r>
    <r>
      <rPr>
        <b/>
        <sz val="12"/>
        <rFont val="宋体"/>
        <charset val="134"/>
      </rPr>
      <t>必要性：</t>
    </r>
    <r>
      <rPr>
        <sz val="12"/>
        <rFont val="宋体"/>
        <charset val="134"/>
      </rPr>
      <t>目实施后，可充分利用有限的水资源，提高水利用系数，提高农田灌溉保证率，促进粮食增产、农牧民增收，促进该村经济社会的协调发展，进一步突出党和政府对农牧民群众的关怀，增强党在人民群众中的凝聚力召力，促使各族群众安定团结，是一个民心工程、党心工程。</t>
    </r>
    <r>
      <rPr>
        <b/>
        <sz val="12"/>
        <rFont val="宋体"/>
        <charset val="134"/>
      </rPr>
      <t>可行性</t>
    </r>
    <r>
      <rPr>
        <sz val="12"/>
        <rFont val="宋体"/>
        <charset val="134"/>
      </rPr>
      <t>：项目区水资源根据现场勘查，在枯水期水流量较大，经了解当该河完全可以满足农田灌溉要求。</t>
    </r>
    <r>
      <rPr>
        <b/>
        <sz val="12"/>
        <rFont val="宋体"/>
        <charset val="134"/>
      </rPr>
      <t>产业项目经营主体：</t>
    </r>
    <r>
      <rPr>
        <sz val="12"/>
        <rFont val="宋体"/>
        <charset val="134"/>
      </rPr>
      <t>建成后交给帮达乡加尼顶村。</t>
    </r>
    <r>
      <rPr>
        <b/>
        <sz val="12"/>
        <rFont val="宋体"/>
        <charset val="134"/>
      </rPr>
      <t>参与群众受益人：</t>
    </r>
    <r>
      <rPr>
        <sz val="12"/>
        <rFont val="宋体"/>
        <charset val="134"/>
      </rPr>
      <t>受益户数为142户、781人，为本乡村实现增收78万元。</t>
    </r>
  </si>
  <si>
    <t>中央财政衔接推进乡村振兴补助资金350万元为中央以工代赈资金，市级配套资金10万元，县级配套资金33.85万元</t>
  </si>
  <si>
    <t>产业配套基础设施项目</t>
  </si>
  <si>
    <t>芒康县洛尼乡当佐村德西组新建灌溉蓄水池项目</t>
  </si>
  <si>
    <t>洛尼乡当佐村</t>
  </si>
  <si>
    <r>
      <rPr>
        <b/>
        <sz val="12"/>
        <rFont val="宋体"/>
        <charset val="134"/>
      </rPr>
      <t>建设内容：</t>
    </r>
    <r>
      <rPr>
        <sz val="12"/>
        <rFont val="宋体"/>
        <charset val="134"/>
      </rPr>
      <t>修建渠道827.3米，取水口1座，1000立方米蓄水池一座，闸阀井一座，渡槽46米，灌溉管道2439.71米，分水口25个，防洪堤814.37米。</t>
    </r>
    <r>
      <rPr>
        <b/>
        <sz val="12"/>
        <rFont val="宋体"/>
        <charset val="134"/>
      </rPr>
      <t>必要性：</t>
    </r>
    <r>
      <rPr>
        <sz val="12"/>
        <rFont val="宋体"/>
        <charset val="134"/>
      </rPr>
      <t>但由于原渠道为土渠，渠道渗漏、淤堵严重，导致现状供水严重不足，渠道上下游争水现象严重，渠道末端的土地处于“靠天吃饭”的状态，产量较低，农业发展受到较大的制约。灌溉水渠建成后，区域内水资源可得到合理的开发利用和配置，将扩大灌区有效灌溉面积，改善当地农牧业生产基础条件。使耕地得到有效灌溉，使灌溉保证率提高，以水资源的合理配置利用促进当地国民经济可持续发展。</t>
    </r>
    <r>
      <rPr>
        <b/>
        <sz val="12"/>
        <rFont val="宋体"/>
        <charset val="134"/>
      </rPr>
      <t>可行性：</t>
    </r>
    <r>
      <rPr>
        <sz val="12"/>
        <rFont val="宋体"/>
        <charset val="134"/>
      </rPr>
      <t>强化耕地保护主体责任，严格控制非农建设占用耕地，坚决守住18亿亩耕地红线。持续改善脱贫地区基础设施条件，继续加大对脱贫地区基础设施建设的支持力度，重点谋划建设一批水利、电力、机场、通信网络等区域性和跨区域重大基础设施建设工程。加强脱贫地区农村防洪、灌溉等中小型水利工程建设。</t>
    </r>
    <r>
      <rPr>
        <b/>
        <sz val="12"/>
        <rFont val="宋体"/>
        <charset val="134"/>
      </rPr>
      <t>产业项目经营主体：</t>
    </r>
    <r>
      <rPr>
        <sz val="12"/>
        <rFont val="宋体"/>
        <charset val="134"/>
      </rPr>
      <t>建成后交给洛尼乡当左村。</t>
    </r>
    <r>
      <rPr>
        <b/>
        <sz val="12"/>
        <rFont val="宋体"/>
        <charset val="134"/>
      </rPr>
      <t>参与群众受益人：</t>
    </r>
    <r>
      <rPr>
        <sz val="12"/>
        <rFont val="宋体"/>
        <charset val="134"/>
      </rPr>
      <t>为本村187人带来增收30万元,解决210亩农田灌溉。</t>
    </r>
  </si>
  <si>
    <t>中央财政衔接推进乡村振兴补助资金549.02万，县级配套资金81.19万元</t>
  </si>
  <si>
    <t xml:space="preserve">（二）水利类  
</t>
  </si>
  <si>
    <t>芒康县竹巴龙乡竹巴龙村白洋组蓄水池及渠道维修项目</t>
  </si>
  <si>
    <t>竹巴龙乡竹巴龙村</t>
  </si>
  <si>
    <r>
      <rPr>
        <b/>
        <sz val="12"/>
        <rFont val="宋体"/>
        <charset val="134"/>
      </rPr>
      <t>建设内容：</t>
    </r>
    <r>
      <rPr>
        <sz val="12"/>
        <rFont val="宋体"/>
        <charset val="134"/>
      </rPr>
      <t>新建2个500立方水池，2000米DE250PE管道，</t>
    </r>
    <r>
      <rPr>
        <b/>
        <sz val="12"/>
        <rFont val="宋体"/>
        <charset val="134"/>
      </rPr>
      <t>必要性:</t>
    </r>
    <r>
      <rPr>
        <sz val="12"/>
        <rFont val="宋体"/>
        <charset val="134"/>
      </rPr>
      <t xml:space="preserve">因竹巴龙乡竹巴龙村白洋组原蓄水池损坏大，渠道损坏多，漏水严重，须对原蓄水池进行维修，保障竹巴龙乡白洋组1000余亩耕地和草地灌溉用水。
</t>
    </r>
    <r>
      <rPr>
        <b/>
        <sz val="12"/>
        <rFont val="宋体"/>
        <charset val="134"/>
      </rPr>
      <t>可行性:</t>
    </r>
    <r>
      <rPr>
        <sz val="12"/>
        <rFont val="宋体"/>
        <charset val="134"/>
      </rPr>
      <t xml:space="preserve">白洋组已通路，材料运输便利，且水源水量稳定，项目实施已成熟。
</t>
    </r>
    <r>
      <rPr>
        <b/>
        <sz val="12"/>
        <rFont val="宋体"/>
        <charset val="134"/>
      </rPr>
      <t>参与群众受益人：</t>
    </r>
    <r>
      <rPr>
        <sz val="12"/>
        <rFont val="宋体"/>
        <charset val="134"/>
      </rPr>
      <t>该项目预计为本地34人增收，预计增收可达48万元。</t>
    </r>
  </si>
  <si>
    <t>中央财政衔接推进乡村振兴补助资金200万元为中央以工代赈资金，市级配套资金9.01万元，县级配套资金5万元</t>
  </si>
  <si>
    <t>芒康县莽岭乡上莽岭村防洪堤工程</t>
  </si>
  <si>
    <t>莽岭乡上莽岭村</t>
  </si>
  <si>
    <r>
      <rPr>
        <b/>
        <sz val="12"/>
        <rFont val="宋体"/>
        <charset val="134"/>
      </rPr>
      <t>建设内容：</t>
    </r>
    <r>
      <rPr>
        <sz val="12"/>
        <rFont val="宋体"/>
        <charset val="134"/>
      </rPr>
      <t>新建防洪堤1.5km，防洪标准10年一遇，</t>
    </r>
    <r>
      <rPr>
        <b/>
        <sz val="12"/>
        <rFont val="宋体"/>
        <charset val="134"/>
      </rPr>
      <t>必要性：</t>
    </r>
    <r>
      <rPr>
        <sz val="12"/>
        <rFont val="宋体"/>
        <charset val="134"/>
      </rPr>
      <t xml:space="preserve">莽岭乡上莽岭村汛期山洪灾害严重，对周边农田破坏较大，危及附近居民生命财产安全，修建防洪堤迫在眉睫。
可行性：莽岭乡地材丰富，可保障工程建设所需砂石料，且修建防洪堤技术已相对成熟。
</t>
    </r>
    <r>
      <rPr>
        <b/>
        <sz val="12"/>
        <rFont val="宋体"/>
        <charset val="134"/>
      </rPr>
      <t>参与群众受益人：</t>
    </r>
    <r>
      <rPr>
        <sz val="12"/>
        <rFont val="宋体"/>
        <charset val="134"/>
      </rPr>
      <t>该项目预计为本地56人增收，预计增收可达52万元。</t>
    </r>
  </si>
  <si>
    <t>中央财政衔接推进乡村振兴补助资金229万元为中央以工代赈资金，自治区财政衔接推进乡村振兴补助资金6万元，市级配套资金9.51万元，县级配套资金7万元</t>
  </si>
  <si>
    <t>芒康县措瓦乡通沙村水利基础设施短板建设项目</t>
  </si>
  <si>
    <t>措瓦乡通沙村</t>
  </si>
  <si>
    <r>
      <rPr>
        <b/>
        <sz val="12"/>
        <rFont val="宋体"/>
        <charset val="134"/>
      </rPr>
      <t>建设内容：</t>
    </r>
    <r>
      <rPr>
        <sz val="12"/>
        <rFont val="宋体"/>
        <charset val="134"/>
      </rPr>
      <t>通沙村江达组，维修8km水渠、维修给水管道500m，维修加固蓄水池2座。通沙村沙比组，维修6km水渠、维修给水管道2km、维修3座蓄水池。新建河床取水枢纽1座，新建10立方蓄水池1座，铺设dn63引水管道4.5km，入户工程11处。</t>
    </r>
  </si>
  <si>
    <t>中央财政衔接推进乡村振兴补助资金172万元，自治区财政衔接推进乡村振兴补助资金30万元，市级配套资金31.25万元，县级配套资金12万元</t>
  </si>
  <si>
    <t>芒康县洛尼乡当佐村德西组朵赤嘎、当佐组尼当小组供水保障工程</t>
  </si>
  <si>
    <t>洛尼乡当佐村德西组朵赤嘎至当佐组尼当小组</t>
  </si>
  <si>
    <r>
      <rPr>
        <b/>
        <sz val="12"/>
        <rFont val="宋体"/>
        <charset val="134"/>
      </rPr>
      <t>建设内容：</t>
    </r>
    <r>
      <rPr>
        <sz val="12"/>
        <rFont val="宋体"/>
        <charset val="134"/>
      </rPr>
      <t>取水口2座，20方蓄水池2座，引水管道7.4km，防冻取水桩34套。</t>
    </r>
    <r>
      <rPr>
        <b/>
        <sz val="12"/>
        <rFont val="宋体"/>
        <charset val="134"/>
      </rPr>
      <t>必要性:</t>
    </r>
    <r>
      <rPr>
        <sz val="12"/>
        <rFont val="宋体"/>
        <charset val="134"/>
      </rPr>
      <t xml:space="preserve">当佐村因当地群众居住分散，且现状水源水量变小，无法满足正常供水需求。
</t>
    </r>
    <r>
      <rPr>
        <b/>
        <sz val="12"/>
        <rFont val="宋体"/>
        <charset val="134"/>
      </rPr>
      <t>可行性:</t>
    </r>
    <r>
      <rPr>
        <sz val="12"/>
        <rFont val="宋体"/>
        <charset val="134"/>
      </rPr>
      <t xml:space="preserve">芒康县已建成多处农村供水工程，积累相关成功经验，本项目拟建水源经调查后可满足正常供水需求。得到当地农牧民群众大力支持。
</t>
    </r>
    <r>
      <rPr>
        <b/>
        <sz val="12"/>
        <rFont val="宋体"/>
        <charset val="134"/>
      </rPr>
      <t>参与群众受益人：</t>
    </r>
    <r>
      <rPr>
        <sz val="12"/>
        <rFont val="宋体"/>
        <charset val="134"/>
      </rPr>
      <t>该项目预计为本地31人增收，预计增收可达51万元。</t>
    </r>
  </si>
  <si>
    <t>中央财政衔接推进乡村振兴补助资金136.5万元，自治区财政衔接推进乡村振兴补助资金29.25万元，市级配套资金19.5万元，县级配套资金9.75万元</t>
  </si>
  <si>
    <t>芒康县纳西乡觉龙村供水维修工程</t>
  </si>
  <si>
    <t>纳西乡觉龙村</t>
  </si>
  <si>
    <t>必要性:因觉龙村供水管网、蓄水池多处损坏，且5个组受气候影响现状水源水量减少，导致部分高位住户供水保证率达不到要求，影响供水质量，通过维修供水管网，提升全村供水质量人口182户1424人饮水质量。
可行性:经现场调查，通过维修原取水口，近增加水源，维修原蓄水池和更换供水管网等措施，觉龙村正常供水质量得到提升。
建设内容：维修泉水1立方取水口8座，新增泉眼1立方泉水取水口2座，4立方泉水取水口2座，沉砂池1座；5立方蓄水池2座，10立方蓄水池1座，20立方蓄水池1座，拆除重建50立方蓄水池2座，铺设dn63PE引水管道6710米，dn50PE引水管道2140米，dn40PE引水管道2415米；铺设dn63PE配水管道2100米，dn50PE配水管道3370米，dn40PE配水管道2900米，dn32PE配水管道3020米，dn25PE配水管道1090米，更换dn25PE入户管道2040米，管道压力等级全部为1.6Mpa。
参与群众受益人：该项目施工过程中预计为本地124人增收，预计增收可达46万元。</t>
  </si>
  <si>
    <t>中央财政衔接推进乡村振兴补助资金335万元（其中中央少数民族发展资金为157万元），县级配套资金25万元。</t>
  </si>
  <si>
    <t>中央少数民族发展资金</t>
  </si>
  <si>
    <t>（三）交通类</t>
  </si>
  <si>
    <t>芒康县措瓦乡日许村多巴组3号桥梁工程</t>
  </si>
  <si>
    <t>措瓦乡日许村</t>
  </si>
  <si>
    <r>
      <rPr>
        <b/>
        <sz val="12"/>
        <rFont val="宋体"/>
        <charset val="134"/>
      </rPr>
      <t>建设内容：</t>
    </r>
    <r>
      <rPr>
        <sz val="12"/>
        <rFont val="宋体"/>
        <charset val="134"/>
      </rPr>
      <t>新建一座1-20米空心板桥梁（含导流堤、引道）,护栏（0.5米）+行车道(4.5米)+护栏(0.5米)，路线全长0.245公里</t>
    </r>
    <r>
      <rPr>
        <b/>
        <sz val="12"/>
        <rFont val="宋体"/>
        <charset val="134"/>
      </rPr>
      <t>。必要性：</t>
    </r>
    <r>
      <rPr>
        <sz val="12"/>
        <rFont val="宋体"/>
        <charset val="134"/>
      </rPr>
      <t xml:space="preserve">该项目点位现状无任何跨沟设施，村民出行直接在冲沟里通行。雨季时该冲沟泥石流很大，冬季时冲沟里河水结冰，存在严重安全隐患，严重影响多巴组47户363人出行。
</t>
    </r>
    <r>
      <rPr>
        <b/>
        <sz val="12"/>
        <rFont val="宋体"/>
        <charset val="134"/>
      </rPr>
      <t>可行性：</t>
    </r>
    <r>
      <rPr>
        <sz val="12"/>
        <rFont val="宋体"/>
        <charset val="134"/>
      </rPr>
      <t xml:space="preserve">该项目的建设可以直接跨过该冲沟，让村民不在涉水过河，消除安全隐患，推动带动多巴组的经济发展。
建设内容：新建一座1-20米空心板桥梁（含导流堤、引道）,护栏（0.5米）+行车道(4.5米)+护栏(0.5米)，路线全长0.245公里。
</t>
    </r>
    <r>
      <rPr>
        <b/>
        <sz val="12"/>
        <rFont val="宋体"/>
        <charset val="134"/>
      </rPr>
      <t>参与群众受益人：</t>
    </r>
    <r>
      <rPr>
        <sz val="12"/>
        <rFont val="宋体"/>
        <charset val="134"/>
      </rPr>
      <t>该项目建成解决47户363名百姓出行，预计增收可达24万元。</t>
    </r>
  </si>
  <si>
    <t>中央财政衔接推进乡村振兴补助资金200万元，县级配套资金24万元。</t>
  </si>
  <si>
    <t>三、宜居宜业和美村</t>
  </si>
  <si>
    <t>芒康县如美镇拉乌村宜居宜业和美村庄建设项目</t>
  </si>
  <si>
    <t>如美镇拉乌村</t>
  </si>
  <si>
    <r>
      <rPr>
        <b/>
        <sz val="12"/>
        <rFont val="宋体"/>
        <charset val="134"/>
      </rPr>
      <t>建设内容：</t>
    </r>
    <r>
      <rPr>
        <sz val="12"/>
        <rFont val="宋体"/>
        <charset val="134"/>
      </rPr>
      <t>入户道路提升27429.16㎡、蔬菜大棚135户、太阳能路灯125盏、消防水池1座及附属工程；</t>
    </r>
    <r>
      <rPr>
        <b/>
        <sz val="12"/>
        <rFont val="宋体"/>
        <charset val="134"/>
      </rPr>
      <t>必要性:</t>
    </r>
    <r>
      <rPr>
        <sz val="12"/>
        <rFont val="宋体"/>
        <charset val="134"/>
      </rPr>
      <t xml:space="preserve"> 芒康县拉乌村下辖的自然村组村域建设风貌整体一般，人居环境亟待提高；道路未完全硬化，存在坡度大，易水毁等风险，安全性差；拥有自然文化资源，缺乏经济产业发展；建筑整体结构质量一般，电力设施容量不足，市政基础设施待优化，环卫设施布局不足等。</t>
    </r>
    <r>
      <rPr>
        <b/>
        <sz val="12"/>
        <rFont val="宋体"/>
        <charset val="134"/>
      </rPr>
      <t>可行性:</t>
    </r>
    <r>
      <rPr>
        <sz val="12"/>
        <rFont val="宋体"/>
        <charset val="134"/>
      </rPr>
      <t>项目建设有利于完善乡村基础设施，人居环境的提升，有助于区域、经济、社会、人与自然统筹发展的催化产业。</t>
    </r>
    <r>
      <rPr>
        <b/>
        <sz val="12"/>
        <rFont val="宋体"/>
        <charset val="134"/>
      </rPr>
      <t>参与群众受益人:</t>
    </r>
    <r>
      <rPr>
        <sz val="12"/>
        <rFont val="宋体"/>
        <charset val="134"/>
      </rPr>
      <t xml:space="preserve"> 142户，为本村941人，项目建设过程中解决就业386人次，项目预计增收415万元。</t>
    </r>
  </si>
  <si>
    <t>中央财政衔接推进乡村振兴补助资金1800万元（其中中央少数民族发展资金1385万元），自治区财政衔接推进乡村振兴补助资金753万元，市级配套资金100万元，县级配套资金285.28万元</t>
  </si>
  <si>
    <t>少数民族发展资金</t>
  </si>
  <si>
    <t>芒康县洛尼乡当佐村宜居宜业和美村庄建设项目</t>
  </si>
  <si>
    <r>
      <rPr>
        <b/>
        <sz val="12"/>
        <rFont val="宋体"/>
        <charset val="134"/>
      </rPr>
      <t>建设内容：</t>
    </r>
    <r>
      <rPr>
        <sz val="12"/>
        <rFont val="宋体"/>
        <charset val="134"/>
      </rPr>
      <t>入户道路提升50798.91㎡、太阳能路灯118盏、50m³消防水池1座、松茸加工设备采购1套及附属工程。</t>
    </r>
    <r>
      <rPr>
        <b/>
        <sz val="12"/>
        <rFont val="宋体"/>
        <charset val="134"/>
      </rPr>
      <t xml:space="preserve">必要性: </t>
    </r>
    <r>
      <rPr>
        <sz val="12"/>
        <rFont val="宋体"/>
        <charset val="134"/>
      </rPr>
      <t>芒康县洛尼乡当佐村现状为人居环境差，基础设施缺乏，民居建筑及配套设施破旧，入户道路缺乏硬化，基础配套设施亟待完善。</t>
    </r>
    <r>
      <rPr>
        <b/>
        <sz val="12"/>
        <rFont val="宋体"/>
        <charset val="134"/>
      </rPr>
      <t>可行性：</t>
    </r>
    <r>
      <rPr>
        <sz val="12"/>
        <rFont val="宋体"/>
        <charset val="134"/>
      </rPr>
      <t>该项目有利于完善乡村基础设施，促进芒康县宜居宜业和美村庄建设，项目实施的基础条件和施工条件都具备。</t>
    </r>
    <r>
      <rPr>
        <b/>
        <sz val="12"/>
        <rFont val="宋体"/>
        <charset val="134"/>
      </rPr>
      <t>参与群众受益人:</t>
    </r>
    <r>
      <rPr>
        <sz val="12"/>
        <rFont val="宋体"/>
        <charset val="134"/>
      </rPr>
      <t xml:space="preserve"> 207户、为本村2206人，项目建设过程中解决就业468人次，项目预计增收 498万元。</t>
    </r>
  </si>
  <si>
    <t>中央财政衔接推进乡村振兴补助资金2366万元，自治区财政衔接推进乡村振兴补助资金911万元（其中自治区少数民族发展资金749万元），市级配套资金84.09万元，县级配套资金280万元</t>
  </si>
  <si>
    <t>芒康县徐中乡徐中村宜居宜业和美村庄建设项目</t>
  </si>
  <si>
    <t>徐中乡徐中村</t>
  </si>
  <si>
    <r>
      <rPr>
        <b/>
        <sz val="12"/>
        <rFont val="宋体"/>
        <charset val="134"/>
      </rPr>
      <t>建设内容：</t>
    </r>
    <r>
      <rPr>
        <sz val="12"/>
        <rFont val="宋体"/>
        <charset val="134"/>
      </rPr>
      <t>入户道路提升15033.91㎡、庭院经济106户、村内线路改造提升132户、太阳能路灯226盏、50m³消防水池1座、冲沟治理631.91m、新建农副产品交易点1项、新建打谷场1项及附属工程。</t>
    </r>
    <r>
      <rPr>
        <b/>
        <sz val="12"/>
        <rFont val="宋体"/>
        <charset val="134"/>
      </rPr>
      <t>必要性:</t>
    </r>
    <r>
      <rPr>
        <sz val="12"/>
        <rFont val="宋体"/>
        <charset val="134"/>
      </rPr>
      <t xml:space="preserve"> 芒康县徐中乡徐中村宜居宜业和美村庄建设项目有利于改善芒康县徐中乡徐中村的村容村貌，打造特色藏风文化明珠美丽宜居藏风原乡示范村，改善农村居住环境和生活条件，提高农民生活质量感，促进农村经济发展和文化传承保护。:</t>
    </r>
    <r>
      <rPr>
        <b/>
        <sz val="12"/>
        <rFont val="宋体"/>
        <charset val="134"/>
      </rPr>
      <t>可行性：</t>
    </r>
    <r>
      <rPr>
        <sz val="12"/>
        <rFont val="宋体"/>
        <charset val="134"/>
      </rPr>
      <t>该项目的实施，为从根本解决芒康县徐中乡徐中村人居环境问题，为改善当地居住环境起到示范作用，对徐中村环境、社会、经济有明显示范效益，对改善徐中村周边环境及区域经济发展，将产生积极而广泛的影响。</t>
    </r>
    <r>
      <rPr>
        <b/>
        <sz val="12"/>
        <rFont val="宋体"/>
        <charset val="134"/>
      </rPr>
      <t>参与群众受益人:</t>
    </r>
    <r>
      <rPr>
        <sz val="12"/>
        <rFont val="宋体"/>
        <charset val="134"/>
      </rPr>
      <t>132户、 为本村1431人，项目建设过程中解决就业302人次，项目预计增收 282万元。</t>
    </r>
  </si>
  <si>
    <t>中央财政衔接推进乡村振兴补助资金2290万元，自治区财政衔接推进乡村振兴补助资金880万元，市级配套资金56.15万元，县级配套资金296万元</t>
  </si>
  <si>
    <t xml:space="preserve">四、人居环境整治类  
</t>
  </si>
  <si>
    <t>芒康县朱巴龙乡西松贡村人居环境整治项目</t>
  </si>
  <si>
    <t>朱巴龙乡西松贡村</t>
  </si>
  <si>
    <r>
      <rPr>
        <b/>
        <sz val="12"/>
        <rFont val="宋体"/>
        <charset val="134"/>
      </rPr>
      <t>建设内容：</t>
    </r>
    <r>
      <rPr>
        <sz val="12"/>
        <rFont val="宋体"/>
        <charset val="134"/>
      </rPr>
      <t>入户道路提升13247.6㎡、新建农用机车道1.1km、庭院经济93户、村内线路改造提升93户、太阳能路灯120盏、50m3消防水池1座、农副产品交易点1项、新建打谷场1项、新建网格护坡979.01m及附属工程。</t>
    </r>
    <r>
      <rPr>
        <b/>
        <sz val="12"/>
        <rFont val="宋体"/>
        <charset val="134"/>
      </rPr>
      <t>必要性：</t>
    </r>
    <r>
      <rPr>
        <sz val="12"/>
        <rFont val="宋体"/>
        <charset val="134"/>
      </rPr>
      <t>芒康县朱巴龙乡西松贡村人居环境整治项目建设有利于改善农村居住环境和生活条件，促进农村经济发展。</t>
    </r>
    <r>
      <rPr>
        <b/>
        <sz val="12"/>
        <rFont val="宋体"/>
        <charset val="134"/>
      </rPr>
      <t>可行性：</t>
    </r>
    <r>
      <rPr>
        <sz val="12"/>
        <rFont val="宋体"/>
        <charset val="134"/>
      </rPr>
      <t>改善朱巴龙西松贡村的村容村貌，完善基础设施，美化当地环境，增加周边旅游景区的吸引力，创造社会经济效益。</t>
    </r>
    <r>
      <rPr>
        <b/>
        <sz val="12"/>
        <rFont val="宋体"/>
        <charset val="134"/>
      </rPr>
      <t>参与群众受益人:</t>
    </r>
    <r>
      <rPr>
        <sz val="12"/>
        <rFont val="宋体"/>
        <charset val="134"/>
      </rPr>
      <t xml:space="preserve"> 129户、为本村710人实现增收245万元。</t>
    </r>
  </si>
  <si>
    <t>中央财政衔接推进乡村振兴补助资金2453万元，自治区财政衔接推进乡村振兴补助资金905万元，市级配套资金110.97万元，县级配套助资金299万元</t>
  </si>
  <si>
    <t>芒康县帮达乡帮达村巩固提升建设项目</t>
  </si>
  <si>
    <t>帮达乡帮达村</t>
  </si>
  <si>
    <r>
      <rPr>
        <b/>
        <sz val="12"/>
        <rFont val="宋体"/>
        <charset val="134"/>
      </rPr>
      <t>建设内容：</t>
    </r>
    <r>
      <rPr>
        <sz val="12"/>
        <rFont val="宋体"/>
        <charset val="134"/>
      </rPr>
      <t>通组道路提升8.341km、庭院经济（到户温室大棚）216户、消防水池1座、电力工程电线2公里等附属工程。</t>
    </r>
    <r>
      <rPr>
        <b/>
        <sz val="12"/>
        <rFont val="宋体"/>
        <charset val="134"/>
      </rPr>
      <t>必要性：</t>
    </r>
    <r>
      <rPr>
        <sz val="12"/>
        <rFont val="宋体"/>
        <charset val="134"/>
      </rPr>
      <t>乡村建筑风貌杂乱，新旧建筑交织，建筑质量整体较差，房前屋后需要适当修补，入户道路宽度2.0～3.0m的土路。路线平纵指标很差，弯多路窄，会车困难，极大的制约了道路的通行能力。既有道路抗灾能力很差，且均未设置安全设施，交通隐患严重。落后的交通条件严重阻碍了沿线人民脱贫致富的步伐。因此，本项目的建设是十分必要的。</t>
    </r>
    <r>
      <rPr>
        <b/>
        <sz val="12"/>
        <rFont val="宋体"/>
        <charset val="134"/>
      </rPr>
      <t>可行性：</t>
    </r>
    <r>
      <rPr>
        <sz val="12"/>
        <rFont val="宋体"/>
        <charset val="134"/>
      </rPr>
      <t>本项目通过对完善基础配套设施，村庄人居环境提升、村内环境提升、增设公共服务等措施，能够提升村民居住环境，改善供水条件，满足大众生活需求和生出行需求，带动农村面貌全面提升，促进产业发展。</t>
    </r>
    <r>
      <rPr>
        <b/>
        <sz val="12"/>
        <rFont val="宋体"/>
        <charset val="134"/>
      </rPr>
      <t>参与群众受益人：</t>
    </r>
    <r>
      <rPr>
        <sz val="12"/>
        <rFont val="宋体"/>
        <charset val="134"/>
      </rPr>
      <t>272户、为本村2100人带来增收319万元。</t>
    </r>
  </si>
  <si>
    <t>中央财政衔接推进乡村振兴补助资金2435.05万元，自治区财政衔接推进乡村振兴补助资金976.5395万元，市级配套资金269.06万元，县级配套资金205.7705万元</t>
  </si>
  <si>
    <t>五、其他类</t>
  </si>
  <si>
    <t>芒康县脱贫人口及搬迁群众劳务输出路费补贴项目</t>
  </si>
  <si>
    <t>脱贫人口、监测户（搬迁群众）跨省到区外就业13人，每人路费补助1250元，每人就业求职创业补贴350元，共计13人，每人兑现1600元。</t>
  </si>
  <si>
    <t>中央财政衔接推进乡村振兴补助资金2.08万元</t>
  </si>
  <si>
    <t>芒康县树立农牧民新风貌积分制管理项目</t>
  </si>
  <si>
    <r>
      <rPr>
        <b/>
        <sz val="12"/>
        <rFont val="宋体"/>
        <charset val="134"/>
      </rPr>
      <t>建设内容：</t>
    </r>
    <r>
      <rPr>
        <sz val="12"/>
        <rFont val="宋体"/>
        <charset val="134"/>
      </rPr>
      <t>积分兑换12266户，平均每户兑换价值250元，共计306.65万元。</t>
    </r>
    <r>
      <rPr>
        <b/>
        <sz val="12"/>
        <rFont val="宋体"/>
        <charset val="134"/>
      </rPr>
      <t>必要性：</t>
    </r>
    <r>
      <rPr>
        <sz val="12"/>
        <rFont val="宋体"/>
        <charset val="134"/>
      </rPr>
      <t>芒康县作为自治区开展树立农牧民新风貌行动试点县之一，经过一年的探索发展，形成芒康经验，为全区推进总结了经验。此项工作将长期开展，积分制管理也是一项持续性工作。</t>
    </r>
    <r>
      <rPr>
        <b/>
        <sz val="12"/>
        <rFont val="宋体"/>
        <charset val="134"/>
      </rPr>
      <t>可行性：</t>
    </r>
    <r>
      <rPr>
        <sz val="12"/>
        <rFont val="宋体"/>
        <charset val="134"/>
      </rPr>
      <t>开展树立农牧民新风貌行动，持续推进农牧区精神文明建设，树立广大农牧民文明健康生活新风尚，切实改善农牧民精神风貌，引导农牧民破除陈规陋习、不正之风，树立积极健康、文明向上的新风尚。</t>
    </r>
    <r>
      <rPr>
        <b/>
        <sz val="12"/>
        <rFont val="宋体"/>
        <charset val="134"/>
      </rPr>
      <t>参与群众受益人：</t>
    </r>
    <r>
      <rPr>
        <sz val="12"/>
        <rFont val="宋体"/>
        <charset val="134"/>
      </rPr>
      <t>全县16个乡（镇）12266户、61330人</t>
    </r>
  </si>
  <si>
    <t>中央财政衔接推进乡村振兴补助资金306.65万元</t>
  </si>
  <si>
    <t>芒康县2024年小额信贷和产业贴息项目（第一批）</t>
  </si>
  <si>
    <t>芒康县贷款贴息（小额信贷和产业项目贴息）660.7万元（其中小额信贷贴息558.99万元，产业贴息101.71万元）</t>
  </si>
  <si>
    <t>中央财政衔接推进乡村振兴补助资金660.7万元</t>
  </si>
  <si>
    <t>芒康县2024年产业贴息项目</t>
  </si>
  <si>
    <t>芒康县产业项目贷款贴息（邮储银行扶贫产业项目贴息贷款230.29万元）</t>
  </si>
  <si>
    <t>中央财政衔接推进乡村振兴补助资金230.29万元。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</si>
</sst>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00_);\(0.00\)"/>
    <numFmt numFmtId="178" formatCode="yyyy&quot;年&quot;m&quot;月&quot;d&quot;日&quot;;@"/>
    <numFmt numFmtId="179" formatCode="0_);[Red]\(0\)"/>
    <numFmt numFmtId="180" formatCode="0.0000_ "/>
    <numFmt numFmtId="181" formatCode="0_ "/>
  </numFmts>
  <fonts count="34">
    <font>
      <sz val="11"/>
      <name val="宋体"/>
      <charset val="134"/>
    </font>
    <font>
      <sz val="12"/>
      <name val="宋体"/>
      <charset val="134"/>
    </font>
    <font>
      <b/>
      <sz val="12"/>
      <name val="宋体"/>
      <charset val="134"/>
    </font>
    <font>
      <sz val="18"/>
      <name val="宋体"/>
      <charset val="134"/>
    </font>
    <font>
      <sz val="10"/>
      <name val="宋体"/>
      <charset val="134"/>
    </font>
    <font>
      <sz val="14"/>
      <name val="宋体"/>
      <charset val="134"/>
    </font>
    <font>
      <sz val="28"/>
      <name val="宋体"/>
      <charset val="134"/>
    </font>
    <font>
      <b/>
      <sz val="28"/>
      <name val="宋体"/>
      <charset val="134"/>
    </font>
    <font>
      <sz val="12"/>
      <color theme="1"/>
      <name val="宋体"/>
      <charset val="134"/>
    </font>
    <font>
      <b/>
      <sz val="12"/>
      <color theme="1"/>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rgb="FF000000"/>
      <name val="Tahoma"/>
      <charset val="134"/>
    </font>
    <font>
      <sz val="10"/>
      <name val="Arial"/>
      <charset val="134"/>
    </font>
    <font>
      <sz val="11"/>
      <color theme="1"/>
      <name val="宋体"/>
      <charset val="134"/>
      <scheme val="minor"/>
    </font>
    <font>
      <sz val="12"/>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73">
    <xf numFmtId="0" fontId="0" fillId="0" borderId="0">
      <alignment vertical="center"/>
    </xf>
    <xf numFmtId="43" fontId="10" fillId="0" borderId="0">
      <alignment vertical="top"/>
      <protection locked="0"/>
    </xf>
    <xf numFmtId="176" fontId="10" fillId="0" borderId="0" applyProtection="0">
      <alignment vertical="center"/>
    </xf>
    <xf numFmtId="9" fontId="10" fillId="0" borderId="0" applyProtection="0">
      <alignment vertical="center"/>
    </xf>
    <xf numFmtId="41" fontId="10" fillId="0" borderId="0" applyProtection="0">
      <alignment vertical="center"/>
    </xf>
    <xf numFmtId="42" fontId="10" fillId="0" borderId="0" applyProtection="0">
      <alignment vertical="center"/>
    </xf>
    <xf numFmtId="0" fontId="11" fillId="0" borderId="0" applyProtection="0">
      <alignment vertical="center"/>
    </xf>
    <xf numFmtId="0" fontId="12" fillId="0" borderId="0" applyProtection="0">
      <alignment vertical="center"/>
    </xf>
    <xf numFmtId="0" fontId="10" fillId="2" borderId="5" applyProtection="0">
      <alignment vertical="center"/>
    </xf>
    <xf numFmtId="0" fontId="13" fillId="0" borderId="0" applyProtection="0">
      <alignment vertical="center"/>
    </xf>
    <xf numFmtId="0" fontId="14" fillId="0" borderId="0" applyProtection="0">
      <alignment vertical="center"/>
    </xf>
    <xf numFmtId="0" fontId="15" fillId="0" borderId="0" applyProtection="0">
      <alignment vertical="center"/>
    </xf>
    <xf numFmtId="0" fontId="16" fillId="0" borderId="6" applyProtection="0">
      <alignment vertical="center"/>
    </xf>
    <xf numFmtId="0" fontId="17" fillId="0" borderId="6" applyProtection="0">
      <alignment vertical="center"/>
    </xf>
    <xf numFmtId="0" fontId="18" fillId="0" borderId="7" applyProtection="0">
      <alignment vertical="center"/>
    </xf>
    <xf numFmtId="0" fontId="18" fillId="0" borderId="0" applyProtection="0">
      <alignment vertical="center"/>
    </xf>
    <xf numFmtId="0" fontId="19" fillId="3" borderId="8" applyProtection="0">
      <alignment vertical="center"/>
    </xf>
    <xf numFmtId="0" fontId="20" fillId="4" borderId="9" applyProtection="0">
      <alignment vertical="center"/>
    </xf>
    <xf numFmtId="0" fontId="21" fillId="4" borderId="8" applyProtection="0">
      <alignment vertical="center"/>
    </xf>
    <xf numFmtId="0" fontId="22" fillId="5" borderId="10" applyProtection="0">
      <alignment vertical="center"/>
    </xf>
    <xf numFmtId="0" fontId="23" fillId="0" borderId="11" applyProtection="0">
      <alignment vertical="center"/>
    </xf>
    <xf numFmtId="0" fontId="24" fillId="0" borderId="12" applyProtection="0">
      <alignment vertical="center"/>
    </xf>
    <xf numFmtId="0" fontId="25" fillId="6" borderId="0" applyProtection="0">
      <alignment vertical="center"/>
    </xf>
    <xf numFmtId="0" fontId="26" fillId="7" borderId="0" applyProtection="0">
      <alignment vertical="center"/>
    </xf>
    <xf numFmtId="0" fontId="27" fillId="8" borderId="0" applyProtection="0">
      <alignment vertical="center"/>
    </xf>
    <xf numFmtId="0" fontId="28" fillId="9" borderId="0" applyProtection="0">
      <alignment vertical="center"/>
    </xf>
    <xf numFmtId="0" fontId="10" fillId="10" borderId="0" applyProtection="0">
      <alignment vertical="center"/>
    </xf>
    <xf numFmtId="0" fontId="10" fillId="11" borderId="0" applyProtection="0">
      <alignment vertical="center"/>
    </xf>
    <xf numFmtId="0" fontId="28" fillId="12" borderId="0" applyProtection="0">
      <alignment vertical="center"/>
    </xf>
    <xf numFmtId="0" fontId="28" fillId="13" borderId="0" applyProtection="0">
      <alignment vertical="center"/>
    </xf>
    <xf numFmtId="0" fontId="10" fillId="14" borderId="0" applyProtection="0">
      <alignment vertical="center"/>
    </xf>
    <xf numFmtId="0" fontId="10" fillId="15" borderId="0" applyProtection="0">
      <alignment vertical="center"/>
    </xf>
    <xf numFmtId="0" fontId="28" fillId="16" borderId="0" applyProtection="0">
      <alignment vertical="center"/>
    </xf>
    <xf numFmtId="0" fontId="28" fillId="17" borderId="0" applyProtection="0">
      <alignment vertical="center"/>
    </xf>
    <xf numFmtId="0" fontId="10" fillId="18" borderId="0" applyProtection="0">
      <alignment vertical="center"/>
    </xf>
    <xf numFmtId="0" fontId="10" fillId="19" borderId="0" applyProtection="0">
      <alignment vertical="center"/>
    </xf>
    <xf numFmtId="0" fontId="28" fillId="20" borderId="0" applyProtection="0">
      <alignment vertical="center"/>
    </xf>
    <xf numFmtId="0" fontId="28" fillId="21" borderId="0" applyProtection="0">
      <alignment vertical="center"/>
    </xf>
    <xf numFmtId="0" fontId="10" fillId="22" borderId="0" applyProtection="0">
      <alignment vertical="center"/>
    </xf>
    <xf numFmtId="0" fontId="10" fillId="23" borderId="0" applyProtection="0">
      <alignment vertical="center"/>
    </xf>
    <xf numFmtId="0" fontId="28" fillId="24" borderId="0" applyProtection="0">
      <alignment vertical="center"/>
    </xf>
    <xf numFmtId="0" fontId="28" fillId="25" borderId="0" applyProtection="0">
      <alignment vertical="center"/>
    </xf>
    <xf numFmtId="0" fontId="10" fillId="26" borderId="0" applyProtection="0">
      <alignment vertical="center"/>
    </xf>
    <xf numFmtId="0" fontId="10" fillId="27" borderId="0" applyProtection="0">
      <alignment vertical="center"/>
    </xf>
    <xf numFmtId="0" fontId="28" fillId="28" borderId="0" applyProtection="0">
      <alignment vertical="center"/>
    </xf>
    <xf numFmtId="0" fontId="28" fillId="29" borderId="0" applyProtection="0">
      <alignment vertical="center"/>
    </xf>
    <xf numFmtId="0" fontId="10" fillId="30" borderId="0" applyProtection="0">
      <alignment vertical="center"/>
    </xf>
    <xf numFmtId="0" fontId="10" fillId="31" borderId="0" applyProtection="0">
      <alignment vertical="center"/>
    </xf>
    <xf numFmtId="0" fontId="28" fillId="32" borderId="0" applyProtection="0">
      <alignment vertical="center"/>
    </xf>
    <xf numFmtId="0" fontId="29" fillId="0" borderId="0" applyProtection="0"/>
    <xf numFmtId="0" fontId="10" fillId="0" borderId="0" applyProtection="0">
      <alignment vertical="center"/>
    </xf>
    <xf numFmtId="0" fontId="30" fillId="0" borderId="0" applyProtection="0">
      <alignment vertical="center"/>
    </xf>
    <xf numFmtId="0" fontId="29" fillId="0" borderId="0">
      <alignment vertical="center"/>
    </xf>
    <xf numFmtId="0" fontId="10" fillId="0" borderId="0">
      <protection locked="0"/>
    </xf>
    <xf numFmtId="0" fontId="10" fillId="0" borderId="0"/>
    <xf numFmtId="0" fontId="31" fillId="0" borderId="0"/>
    <xf numFmtId="0" fontId="31" fillId="0" borderId="0" applyProtection="0"/>
    <xf numFmtId="0" fontId="32" fillId="0" borderId="0">
      <alignment vertical="center"/>
    </xf>
    <xf numFmtId="0" fontId="29" fillId="0" borderId="0" applyProtection="0">
      <alignment vertical="center"/>
    </xf>
    <xf numFmtId="0" fontId="10" fillId="0" borderId="0">
      <alignment vertical="center"/>
    </xf>
    <xf numFmtId="0" fontId="29" fillId="0" borderId="0" applyProtection="0">
      <alignment vertical="center"/>
    </xf>
    <xf numFmtId="0" fontId="1" fillId="0" borderId="0">
      <alignment vertical="center"/>
    </xf>
    <xf numFmtId="0" fontId="30" fillId="0" borderId="0">
      <protection locked="0"/>
    </xf>
    <xf numFmtId="0" fontId="29" fillId="0" borderId="0"/>
    <xf numFmtId="0" fontId="1" fillId="0" borderId="0">
      <protection locked="0"/>
    </xf>
    <xf numFmtId="0" fontId="1" fillId="0" borderId="0" applyProtection="0">
      <alignment vertical="center"/>
    </xf>
    <xf numFmtId="0" fontId="10" fillId="0" borderId="0" applyProtection="0"/>
    <xf numFmtId="0" fontId="10" fillId="33" borderId="0">
      <protection locked="0"/>
    </xf>
    <xf numFmtId="0" fontId="1" fillId="0" borderId="0"/>
    <xf numFmtId="0" fontId="31" fillId="0" borderId="0">
      <protection locked="0"/>
    </xf>
    <xf numFmtId="0" fontId="29" fillId="0" borderId="0">
      <protection locked="0"/>
    </xf>
    <xf numFmtId="0" fontId="1" fillId="0" borderId="0" applyProtection="0"/>
    <xf numFmtId="0" fontId="33" fillId="0" borderId="0"/>
  </cellStyleXfs>
  <cellXfs count="49">
    <xf numFmtId="0" fontId="0" fillId="0" borderId="0" xfId="0"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6" fillId="0" borderId="0" xfId="53" applyNumberFormat="1" applyFont="1" applyFill="1" applyBorder="1" applyAlignment="1" applyProtection="1">
      <alignment horizontal="center" vertical="center" wrapText="1"/>
    </xf>
    <xf numFmtId="0" fontId="7" fillId="0" borderId="0" xfId="53" applyNumberFormat="1" applyFont="1" applyFill="1" applyBorder="1" applyAlignment="1" applyProtection="1">
      <alignment horizontal="center" vertical="center" wrapText="1"/>
    </xf>
    <xf numFmtId="178" fontId="6" fillId="0" borderId="0" xfId="53" applyNumberFormat="1" applyFont="1" applyFill="1" applyBorder="1" applyAlignment="1" applyProtection="1">
      <alignment horizontal="center" vertical="center" wrapText="1"/>
    </xf>
    <xf numFmtId="177" fontId="6" fillId="0" borderId="0" xfId="53" applyNumberFormat="1" applyFont="1" applyFill="1" applyBorder="1" applyAlignment="1" applyProtection="1">
      <alignment horizontal="center" vertical="center" wrapText="1"/>
    </xf>
    <xf numFmtId="0" fontId="1" fillId="0" borderId="0" xfId="53" applyNumberFormat="1" applyFont="1" applyFill="1" applyBorder="1" applyAlignment="1" applyProtection="1">
      <alignment horizontal="left" vertical="center" wrapText="1"/>
    </xf>
    <xf numFmtId="0" fontId="1" fillId="0" borderId="0" xfId="53" applyNumberFormat="1" applyFont="1" applyFill="1" applyBorder="1" applyAlignment="1" applyProtection="1">
      <alignment horizontal="center" vertical="center" wrapText="1"/>
    </xf>
    <xf numFmtId="0" fontId="2" fillId="0" borderId="0" xfId="53" applyNumberFormat="1" applyFont="1" applyFill="1" applyBorder="1" applyAlignment="1" applyProtection="1">
      <alignment horizontal="center" vertical="center" wrapText="1"/>
    </xf>
    <xf numFmtId="177" fontId="1" fillId="0" borderId="0" xfId="53" applyNumberFormat="1" applyFont="1" applyFill="1" applyBorder="1" applyAlignment="1" applyProtection="1">
      <alignment horizontal="center" vertical="center" wrapText="1"/>
    </xf>
    <xf numFmtId="0" fontId="1" fillId="0" borderId="1" xfId="53"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2" fillId="0" borderId="1" xfId="53" applyNumberFormat="1" applyFont="1" applyFill="1" applyBorder="1" applyAlignment="1" applyProtection="1">
      <alignment horizontal="center" vertical="center" wrapText="1"/>
    </xf>
    <xf numFmtId="177" fontId="1" fillId="0" borderId="1" xfId="53"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53"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53" applyFont="1" applyBorder="1" applyAlignment="1" applyProtection="1">
      <alignment horizontal="center" vertical="center" wrapText="1"/>
    </xf>
    <xf numFmtId="180" fontId="1" fillId="0" borderId="1" xfId="53" applyNumberFormat="1" applyFont="1" applyBorder="1" applyAlignment="1" applyProtection="1">
      <alignment horizontal="center" vertical="center" wrapText="1"/>
    </xf>
    <xf numFmtId="180"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177" fontId="1" fillId="0" borderId="1" xfId="0" applyNumberFormat="1" applyFont="1" applyFill="1" applyBorder="1" applyAlignment="1">
      <alignment horizontal="center" vertical="center"/>
    </xf>
    <xf numFmtId="181" fontId="1" fillId="0" borderId="0" xfId="53" applyNumberFormat="1" applyFont="1" applyFill="1" applyBorder="1" applyAlignment="1" applyProtection="1">
      <alignment horizontal="center"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1" xfId="50"/>
    <cellStyle name="常规 22" xfId="51"/>
    <cellStyle name="常规 4" xfId="52"/>
    <cellStyle name="常规 51" xfId="53"/>
    <cellStyle name="常规 16" xfId="54"/>
    <cellStyle name="常规_项目投入明细_11" xfId="55"/>
    <cellStyle name="常规_项目投入明细_10" xfId="56"/>
    <cellStyle name="常规 6" xfId="57"/>
    <cellStyle name="常规_副本西藏自治区贫困县统筹整合使用财政涉农资金情况统计表（模版）参考表" xfId="58"/>
    <cellStyle name="常规 12 3 2 2 2" xfId="59"/>
    <cellStyle name="常规 3 2 4" xfId="60"/>
    <cellStyle name="常规 2 2 2" xfId="61"/>
    <cellStyle name="常规 73" xfId="62"/>
    <cellStyle name="常规 2 11" xfId="63"/>
    <cellStyle name="常规 2 2 6" xfId="64"/>
    <cellStyle name="常规 10 5" xfId="65"/>
    <cellStyle name="常规 2 2" xfId="66"/>
    <cellStyle name="20% - 强调文字颜色 2 7 4 4" xfId="67"/>
    <cellStyle name="常规 8" xfId="68"/>
    <cellStyle name="常规_项目投入明细_8" xfId="69"/>
    <cellStyle name="常规 4 7" xfId="70"/>
    <cellStyle name="常规 2 2 2 2" xfId="71"/>
    <cellStyle name="常规_重新梳理十二五项目-3-10金主任办后改建设内容" xfId="7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1"/>
  <sheetViews>
    <sheetView tabSelected="1" zoomScale="70" zoomScaleNormal="70" workbookViewId="0">
      <pane ySplit="3" topLeftCell="A4" activePane="bottomLeft" state="frozen"/>
      <selection/>
      <selection pane="bottomLeft" activeCell="E8" sqref="E8"/>
    </sheetView>
  </sheetViews>
  <sheetFormatPr defaultColWidth="8.1" defaultRowHeight="179" customHeight="1"/>
  <cols>
    <col min="1" max="1" width="7.675" style="6" customWidth="1"/>
    <col min="2" max="2" width="11.0666666666667" style="7" customWidth="1"/>
    <col min="3" max="3" width="28.1916666666667" style="7" customWidth="1"/>
    <col min="4" max="4" width="13.2333333333333" style="7" customWidth="1"/>
    <col min="5" max="5" width="78.8833333333333" style="8" customWidth="1"/>
    <col min="6" max="6" width="13.9166666666667" style="6" customWidth="1"/>
    <col min="7" max="7" width="36.25" style="6" customWidth="1"/>
    <col min="8" max="8" width="16.3666666666667" style="9" customWidth="1"/>
    <col min="9" max="9" width="13.7416666666667" style="9" customWidth="1"/>
    <col min="10" max="10" width="13.025" style="9" customWidth="1"/>
    <col min="11" max="13" width="12.0416666666667" style="9" customWidth="1"/>
    <col min="14" max="14" width="8.325" style="9" customWidth="1"/>
    <col min="15" max="16" width="7.70833333333333" style="9" customWidth="1"/>
    <col min="17" max="17" width="9.85" style="9" customWidth="1"/>
    <col min="18" max="18" width="16.8833333333333" style="6" customWidth="1"/>
    <col min="19" max="19" width="33.6" style="1" customWidth="1"/>
    <col min="20" max="16384" width="8.1" style="1"/>
  </cols>
  <sheetData>
    <row r="1" s="1" customFormat="1" ht="52" customHeight="1" spans="1:18">
      <c r="A1" s="10"/>
      <c r="B1" s="11"/>
      <c r="C1" s="10"/>
      <c r="D1" s="7"/>
      <c r="E1" s="8"/>
      <c r="F1" s="6"/>
      <c r="G1" s="6"/>
      <c r="H1" s="9"/>
      <c r="I1" s="9"/>
      <c r="J1" s="9"/>
      <c r="K1" s="9"/>
      <c r="L1" s="9"/>
      <c r="M1" s="9"/>
      <c r="N1" s="9"/>
      <c r="O1" s="9"/>
      <c r="P1" s="9"/>
      <c r="Q1" s="9"/>
      <c r="R1" s="6"/>
    </row>
    <row r="2" s="1" customFormat="1" ht="49" customHeight="1" spans="1:18">
      <c r="A2" s="12" t="s">
        <v>0</v>
      </c>
      <c r="B2" s="12"/>
      <c r="C2" s="12"/>
      <c r="D2" s="12"/>
      <c r="E2" s="13"/>
      <c r="F2" s="12"/>
      <c r="G2" s="14"/>
      <c r="H2" s="15"/>
      <c r="I2" s="15"/>
      <c r="J2" s="15"/>
      <c r="K2" s="15"/>
      <c r="L2" s="15"/>
      <c r="M2" s="15"/>
      <c r="N2" s="15"/>
      <c r="O2" s="15"/>
      <c r="P2" s="15"/>
      <c r="Q2" s="15"/>
      <c r="R2" s="6"/>
    </row>
    <row r="3" s="2" customFormat="1" ht="35" customHeight="1" spans="1:18">
      <c r="A3" s="16" t="s">
        <v>1</v>
      </c>
      <c r="B3" s="16"/>
      <c r="C3" s="16"/>
      <c r="D3" s="17"/>
      <c r="E3" s="18"/>
      <c r="F3" s="17"/>
      <c r="G3" s="17"/>
      <c r="H3" s="19"/>
      <c r="I3" s="19"/>
      <c r="J3" s="19"/>
      <c r="K3" s="19"/>
      <c r="L3" s="19"/>
      <c r="M3" s="19"/>
      <c r="N3" s="19"/>
      <c r="O3" s="19"/>
      <c r="P3" s="19"/>
      <c r="Q3" s="19"/>
      <c r="R3" s="48"/>
    </row>
    <row r="4" s="3" customFormat="1" ht="43" customHeight="1" spans="1:18">
      <c r="A4" s="20" t="s">
        <v>2</v>
      </c>
      <c r="B4" s="20" t="s">
        <v>3</v>
      </c>
      <c r="C4" s="21" t="s">
        <v>4</v>
      </c>
      <c r="D4" s="20" t="s">
        <v>5</v>
      </c>
      <c r="E4" s="22" t="s">
        <v>6</v>
      </c>
      <c r="F4" s="20" t="s">
        <v>7</v>
      </c>
      <c r="G4" s="20" t="s">
        <v>8</v>
      </c>
      <c r="H4" s="23"/>
      <c r="I4" s="23" t="s">
        <v>9</v>
      </c>
      <c r="J4" s="23"/>
      <c r="K4" s="23"/>
      <c r="L4" s="23"/>
      <c r="M4" s="23"/>
      <c r="N4" s="23"/>
      <c r="O4" s="23"/>
      <c r="P4" s="23"/>
      <c r="Q4" s="23"/>
      <c r="R4" s="20" t="s">
        <v>10</v>
      </c>
    </row>
    <row r="5" s="3" customFormat="1" ht="79" customHeight="1" spans="1:18">
      <c r="A5" s="20"/>
      <c r="B5" s="20"/>
      <c r="C5" s="21"/>
      <c r="D5" s="20"/>
      <c r="E5" s="22"/>
      <c r="F5" s="20"/>
      <c r="G5" s="20" t="s">
        <v>11</v>
      </c>
      <c r="H5" s="23" t="s">
        <v>12</v>
      </c>
      <c r="I5" s="23" t="s">
        <v>13</v>
      </c>
      <c r="J5" s="23" t="s">
        <v>14</v>
      </c>
      <c r="K5" s="23" t="s">
        <v>15</v>
      </c>
      <c r="L5" s="23" t="s">
        <v>16</v>
      </c>
      <c r="M5" s="23" t="s">
        <v>17</v>
      </c>
      <c r="N5" s="23" t="s">
        <v>18</v>
      </c>
      <c r="O5" s="23" t="s">
        <v>19</v>
      </c>
      <c r="P5" s="23" t="s">
        <v>20</v>
      </c>
      <c r="Q5" s="23" t="s">
        <v>21</v>
      </c>
      <c r="R5" s="20"/>
    </row>
    <row r="6" s="3" customFormat="1" ht="30" customHeight="1" spans="1:18">
      <c r="A6" s="24" t="s">
        <v>22</v>
      </c>
      <c r="B6" s="25"/>
      <c r="C6" s="26"/>
      <c r="D6" s="27"/>
      <c r="E6" s="27">
        <f>E7+E18+E30+E34+E37</f>
        <v>27</v>
      </c>
      <c r="F6" s="27"/>
      <c r="G6" s="27"/>
      <c r="H6" s="28">
        <f>H7+H18+H30+H34+H37</f>
        <v>26070.3</v>
      </c>
      <c r="I6" s="28">
        <f>J6+K6+L6+M6</f>
        <v>26070.3</v>
      </c>
      <c r="J6" s="28">
        <f>J7+J18+J30+J34+J37</f>
        <v>18751</v>
      </c>
      <c r="K6" s="28">
        <f t="shared" ref="I6:Q6" si="0">K7+K18+K30+K34+K37</f>
        <v>4831</v>
      </c>
      <c r="L6" s="28">
        <f t="shared" si="0"/>
        <v>788.3</v>
      </c>
      <c r="M6" s="28">
        <f t="shared" si="0"/>
        <v>1700</v>
      </c>
      <c r="N6" s="28">
        <f t="shared" si="0"/>
        <v>0</v>
      </c>
      <c r="O6" s="28">
        <f t="shared" si="0"/>
        <v>0</v>
      </c>
      <c r="P6" s="28">
        <f t="shared" si="0"/>
        <v>0</v>
      </c>
      <c r="Q6" s="28">
        <f t="shared" si="0"/>
        <v>0</v>
      </c>
      <c r="R6" s="27"/>
    </row>
    <row r="7" s="3" customFormat="1" ht="34" customHeight="1" spans="1:18">
      <c r="A7" s="24" t="s">
        <v>23</v>
      </c>
      <c r="B7" s="25"/>
      <c r="C7" s="25"/>
      <c r="D7" s="26"/>
      <c r="E7" s="27">
        <v>10</v>
      </c>
      <c r="F7" s="27"/>
      <c r="G7" s="27"/>
      <c r="H7" s="29">
        <f>SUM(H8:H17)</f>
        <v>4573.84</v>
      </c>
      <c r="I7" s="29">
        <f t="shared" ref="I7:Q7" si="1">SUM(I8:I17)</f>
        <v>4573.84</v>
      </c>
      <c r="J7" s="29">
        <f>SUM(J8:J17)</f>
        <v>4035.71</v>
      </c>
      <c r="K7" s="29">
        <f t="shared" si="1"/>
        <v>340.2105</v>
      </c>
      <c r="L7" s="29">
        <f t="shared" si="1"/>
        <v>61.76</v>
      </c>
      <c r="M7" s="29">
        <f>SUM(M8:M17)</f>
        <v>136.1595</v>
      </c>
      <c r="N7" s="29">
        <f t="shared" si="1"/>
        <v>0</v>
      </c>
      <c r="O7" s="29">
        <f t="shared" si="1"/>
        <v>0</v>
      </c>
      <c r="P7" s="29">
        <f t="shared" si="1"/>
        <v>0</v>
      </c>
      <c r="Q7" s="29">
        <f t="shared" si="1"/>
        <v>0</v>
      </c>
      <c r="R7" s="27"/>
    </row>
    <row r="8" s="2" customFormat="1" customHeight="1" spans="1:18">
      <c r="A8" s="30">
        <v>1</v>
      </c>
      <c r="B8" s="30" t="s">
        <v>22</v>
      </c>
      <c r="C8" s="20" t="s">
        <v>24</v>
      </c>
      <c r="D8" s="20" t="s">
        <v>25</v>
      </c>
      <c r="E8" s="22" t="s">
        <v>26</v>
      </c>
      <c r="F8" s="30" t="s">
        <v>27</v>
      </c>
      <c r="G8" s="30" t="s">
        <v>28</v>
      </c>
      <c r="H8" s="31">
        <v>880.63</v>
      </c>
      <c r="I8" s="31">
        <v>880.63</v>
      </c>
      <c r="J8" s="31">
        <v>620</v>
      </c>
      <c r="K8" s="31">
        <v>220.2105</v>
      </c>
      <c r="L8" s="31">
        <v>6.76</v>
      </c>
      <c r="M8" s="31">
        <v>33.6595</v>
      </c>
      <c r="N8" s="31">
        <v>0</v>
      </c>
      <c r="O8" s="31">
        <v>0</v>
      </c>
      <c r="P8" s="31">
        <v>0</v>
      </c>
      <c r="Q8" s="31">
        <v>0</v>
      </c>
      <c r="R8" s="30" t="s">
        <v>29</v>
      </c>
    </row>
    <row r="9" s="2" customFormat="1" customHeight="1" spans="1:18">
      <c r="A9" s="30">
        <v>2</v>
      </c>
      <c r="B9" s="30" t="s">
        <v>22</v>
      </c>
      <c r="C9" s="30" t="s">
        <v>30</v>
      </c>
      <c r="D9" s="30" t="s">
        <v>31</v>
      </c>
      <c r="E9" s="27" t="s">
        <v>32</v>
      </c>
      <c r="F9" s="30" t="s">
        <v>27</v>
      </c>
      <c r="G9" s="30" t="s">
        <v>33</v>
      </c>
      <c r="H9" s="31">
        <v>300</v>
      </c>
      <c r="I9" s="31">
        <v>300</v>
      </c>
      <c r="J9" s="31">
        <v>210</v>
      </c>
      <c r="K9" s="31">
        <v>60</v>
      </c>
      <c r="L9" s="31">
        <v>15</v>
      </c>
      <c r="M9" s="31">
        <v>15</v>
      </c>
      <c r="N9" s="31">
        <v>0</v>
      </c>
      <c r="O9" s="31">
        <v>0</v>
      </c>
      <c r="P9" s="31">
        <v>0</v>
      </c>
      <c r="Q9" s="31">
        <v>0</v>
      </c>
      <c r="R9" s="30" t="s">
        <v>34</v>
      </c>
    </row>
    <row r="10" s="2" customFormat="1" ht="215" customHeight="1" spans="1:18">
      <c r="A10" s="30">
        <v>3</v>
      </c>
      <c r="B10" s="30" t="s">
        <v>22</v>
      </c>
      <c r="C10" s="30" t="s">
        <v>35</v>
      </c>
      <c r="D10" s="20" t="s">
        <v>36</v>
      </c>
      <c r="E10" s="27" t="s">
        <v>37</v>
      </c>
      <c r="F10" s="30" t="s">
        <v>27</v>
      </c>
      <c r="G10" s="30" t="s">
        <v>38</v>
      </c>
      <c r="H10" s="31">
        <v>400</v>
      </c>
      <c r="I10" s="31">
        <v>400</v>
      </c>
      <c r="J10" s="31">
        <v>280</v>
      </c>
      <c r="K10" s="31">
        <v>60</v>
      </c>
      <c r="L10" s="31">
        <v>40</v>
      </c>
      <c r="M10" s="31">
        <v>20</v>
      </c>
      <c r="N10" s="31">
        <v>0</v>
      </c>
      <c r="O10" s="31">
        <v>0</v>
      </c>
      <c r="P10" s="31">
        <v>0</v>
      </c>
      <c r="Q10" s="31">
        <v>0</v>
      </c>
      <c r="R10" s="30" t="s">
        <v>34</v>
      </c>
    </row>
    <row r="11" s="2" customFormat="1" ht="88" customHeight="1" spans="1:18">
      <c r="A11" s="30">
        <v>4</v>
      </c>
      <c r="B11" s="30" t="s">
        <v>22</v>
      </c>
      <c r="C11" s="20" t="s">
        <v>39</v>
      </c>
      <c r="D11" s="20" t="s">
        <v>40</v>
      </c>
      <c r="E11" s="30" t="s">
        <v>41</v>
      </c>
      <c r="F11" s="30" t="s">
        <v>27</v>
      </c>
      <c r="G11" s="30" t="s">
        <v>42</v>
      </c>
      <c r="H11" s="31">
        <v>2000</v>
      </c>
      <c r="I11" s="31">
        <v>2000</v>
      </c>
      <c r="J11" s="31">
        <v>2000</v>
      </c>
      <c r="K11" s="31">
        <v>0</v>
      </c>
      <c r="L11" s="31">
        <v>0</v>
      </c>
      <c r="M11" s="31">
        <v>0</v>
      </c>
      <c r="N11" s="31">
        <v>0</v>
      </c>
      <c r="O11" s="31">
        <v>0</v>
      </c>
      <c r="P11" s="31">
        <v>0</v>
      </c>
      <c r="Q11" s="31">
        <v>0</v>
      </c>
      <c r="R11" s="30" t="s">
        <v>29</v>
      </c>
    </row>
    <row r="12" s="2" customFormat="1" customHeight="1" spans="1:18">
      <c r="A12" s="30">
        <v>5</v>
      </c>
      <c r="B12" s="30" t="s">
        <v>22</v>
      </c>
      <c r="C12" s="20" t="s">
        <v>43</v>
      </c>
      <c r="D12" s="20" t="s">
        <v>44</v>
      </c>
      <c r="E12" s="32" t="s">
        <v>45</v>
      </c>
      <c r="F12" s="30" t="s">
        <v>27</v>
      </c>
      <c r="G12" s="30" t="s">
        <v>46</v>
      </c>
      <c r="H12" s="31">
        <v>70</v>
      </c>
      <c r="I12" s="31">
        <v>70</v>
      </c>
      <c r="J12" s="31">
        <v>70</v>
      </c>
      <c r="K12" s="31">
        <v>0</v>
      </c>
      <c r="L12" s="31">
        <v>0</v>
      </c>
      <c r="M12" s="31">
        <v>0</v>
      </c>
      <c r="N12" s="31">
        <v>0</v>
      </c>
      <c r="O12" s="31">
        <v>0</v>
      </c>
      <c r="P12" s="31">
        <v>0</v>
      </c>
      <c r="Q12" s="31">
        <v>0</v>
      </c>
      <c r="R12" s="30" t="s">
        <v>34</v>
      </c>
    </row>
    <row r="13" s="4" customFormat="1" ht="246" customHeight="1" spans="1:18">
      <c r="A13" s="30">
        <v>6</v>
      </c>
      <c r="B13" s="33" t="s">
        <v>22</v>
      </c>
      <c r="C13" s="33" t="s">
        <v>47</v>
      </c>
      <c r="D13" s="33" t="s">
        <v>48</v>
      </c>
      <c r="E13" s="27" t="s">
        <v>49</v>
      </c>
      <c r="F13" s="34" t="s">
        <v>27</v>
      </c>
      <c r="G13" s="33" t="s">
        <v>50</v>
      </c>
      <c r="H13" s="35">
        <v>171.29</v>
      </c>
      <c r="I13" s="35">
        <v>171.29</v>
      </c>
      <c r="J13" s="36">
        <v>165</v>
      </c>
      <c r="K13" s="36">
        <v>0</v>
      </c>
      <c r="L13" s="36">
        <v>0</v>
      </c>
      <c r="M13" s="36">
        <v>6.29</v>
      </c>
      <c r="N13" s="33">
        <v>0</v>
      </c>
      <c r="O13" s="33">
        <v>0</v>
      </c>
      <c r="P13" s="33">
        <v>0</v>
      </c>
      <c r="Q13" s="33">
        <v>0</v>
      </c>
      <c r="R13" s="33"/>
    </row>
    <row r="14" s="4" customFormat="1" ht="141" customHeight="1" spans="1:18">
      <c r="A14" s="30">
        <v>7</v>
      </c>
      <c r="B14" s="33" t="s">
        <v>22</v>
      </c>
      <c r="C14" s="33" t="s">
        <v>51</v>
      </c>
      <c r="D14" s="33" t="s">
        <v>52</v>
      </c>
      <c r="E14" s="27" t="s">
        <v>53</v>
      </c>
      <c r="F14" s="33" t="s">
        <v>27</v>
      </c>
      <c r="G14" s="33" t="s">
        <v>54</v>
      </c>
      <c r="H14" s="36">
        <v>120</v>
      </c>
      <c r="I14" s="36">
        <v>120</v>
      </c>
      <c r="J14" s="36">
        <v>110</v>
      </c>
      <c r="K14" s="36">
        <v>0</v>
      </c>
      <c r="L14" s="36">
        <v>0</v>
      </c>
      <c r="M14" s="36">
        <v>10</v>
      </c>
      <c r="N14" s="33">
        <v>0</v>
      </c>
      <c r="O14" s="33">
        <v>0</v>
      </c>
      <c r="P14" s="33">
        <v>0</v>
      </c>
      <c r="Q14" s="33">
        <v>0</v>
      </c>
      <c r="R14" s="33"/>
    </row>
    <row r="15" s="4" customFormat="1" ht="173" customHeight="1" spans="1:18">
      <c r="A15" s="30">
        <v>8</v>
      </c>
      <c r="B15" s="33" t="s">
        <v>22</v>
      </c>
      <c r="C15" s="33" t="s">
        <v>55</v>
      </c>
      <c r="D15" s="33" t="s">
        <v>56</v>
      </c>
      <c r="E15" s="27" t="s">
        <v>57</v>
      </c>
      <c r="F15" s="33" t="s">
        <v>27</v>
      </c>
      <c r="G15" s="33" t="s">
        <v>58</v>
      </c>
      <c r="H15" s="35">
        <v>259.18</v>
      </c>
      <c r="I15" s="35">
        <v>259.18</v>
      </c>
      <c r="J15" s="36">
        <v>228.71</v>
      </c>
      <c r="K15" s="36">
        <v>0</v>
      </c>
      <c r="L15" s="36">
        <v>0</v>
      </c>
      <c r="M15" s="36">
        <v>30.47</v>
      </c>
      <c r="N15" s="33">
        <v>0</v>
      </c>
      <c r="O15" s="33">
        <v>0</v>
      </c>
      <c r="P15" s="33">
        <v>0</v>
      </c>
      <c r="Q15" s="33">
        <v>0</v>
      </c>
      <c r="R15" s="33"/>
    </row>
    <row r="16" s="4" customFormat="1" ht="115" customHeight="1" spans="1:18">
      <c r="A16" s="30">
        <v>9</v>
      </c>
      <c r="B16" s="33" t="s">
        <v>22</v>
      </c>
      <c r="C16" s="30" t="s">
        <v>59</v>
      </c>
      <c r="D16" s="30" t="s">
        <v>60</v>
      </c>
      <c r="E16" s="37" t="s">
        <v>61</v>
      </c>
      <c r="F16" s="34" t="s">
        <v>27</v>
      </c>
      <c r="G16" s="33" t="s">
        <v>62</v>
      </c>
      <c r="H16" s="35">
        <v>170.93</v>
      </c>
      <c r="I16" s="35">
        <v>170.93</v>
      </c>
      <c r="J16" s="36">
        <f>176-15.43</f>
        <v>160.57</v>
      </c>
      <c r="K16" s="36">
        <v>0</v>
      </c>
      <c r="L16" s="36">
        <v>0</v>
      </c>
      <c r="M16" s="36">
        <v>10.37</v>
      </c>
      <c r="N16" s="33">
        <v>0</v>
      </c>
      <c r="O16" s="33">
        <v>0</v>
      </c>
      <c r="P16" s="33">
        <v>0</v>
      </c>
      <c r="Q16" s="33">
        <v>0</v>
      </c>
      <c r="R16" s="33"/>
    </row>
    <row r="17" s="4" customFormat="1" ht="110" customHeight="1" spans="1:18">
      <c r="A17" s="30">
        <v>10</v>
      </c>
      <c r="B17" s="33" t="s">
        <v>22</v>
      </c>
      <c r="C17" s="33" t="s">
        <v>63</v>
      </c>
      <c r="D17" s="33" t="s">
        <v>64</v>
      </c>
      <c r="E17" s="37" t="s">
        <v>65</v>
      </c>
      <c r="F17" s="34" t="s">
        <v>27</v>
      </c>
      <c r="G17" s="33" t="s">
        <v>66</v>
      </c>
      <c r="H17" s="35">
        <v>201.81</v>
      </c>
      <c r="I17" s="35">
        <v>201.81</v>
      </c>
      <c r="J17" s="36">
        <f>176+15.43</f>
        <v>191.43</v>
      </c>
      <c r="K17" s="36">
        <v>0</v>
      </c>
      <c r="L17" s="36">
        <v>0</v>
      </c>
      <c r="M17" s="36">
        <v>10.37</v>
      </c>
      <c r="N17" s="33">
        <v>0</v>
      </c>
      <c r="O17" s="33">
        <v>0</v>
      </c>
      <c r="P17" s="33">
        <v>0</v>
      </c>
      <c r="Q17" s="33">
        <v>0</v>
      </c>
      <c r="R17" s="33"/>
    </row>
    <row r="18" s="3" customFormat="1" ht="38" customHeight="1" spans="1:18">
      <c r="A18" s="24" t="s">
        <v>67</v>
      </c>
      <c r="B18" s="25"/>
      <c r="C18" s="25"/>
      <c r="D18" s="26"/>
      <c r="E18" s="27">
        <f>E19+E22+E28</f>
        <v>8</v>
      </c>
      <c r="F18" s="27"/>
      <c r="G18" s="27"/>
      <c r="H18" s="29">
        <f>H19+H22+H28</f>
        <v>2513.83</v>
      </c>
      <c r="I18" s="29">
        <f t="shared" ref="H18:V18" si="2">I19+I22</f>
        <v>1929.83</v>
      </c>
      <c r="J18" s="29">
        <f>SUM(J19+J22+J28)</f>
        <v>2171.52</v>
      </c>
      <c r="K18" s="29">
        <f t="shared" si="2"/>
        <v>65.25</v>
      </c>
      <c r="L18" s="29">
        <f t="shared" si="2"/>
        <v>79.27</v>
      </c>
      <c r="M18" s="29">
        <f>M19+M22+M28</f>
        <v>197.79</v>
      </c>
      <c r="N18" s="29">
        <f t="shared" si="2"/>
        <v>0</v>
      </c>
      <c r="O18" s="29">
        <f t="shared" si="2"/>
        <v>0</v>
      </c>
      <c r="P18" s="29">
        <f t="shared" si="2"/>
        <v>0</v>
      </c>
      <c r="Q18" s="29">
        <f t="shared" si="2"/>
        <v>0</v>
      </c>
      <c r="R18" s="27"/>
    </row>
    <row r="19" s="3" customFormat="1" ht="49" customHeight="1" spans="1:18">
      <c r="A19" s="24" t="s">
        <v>68</v>
      </c>
      <c r="B19" s="25"/>
      <c r="C19" s="25"/>
      <c r="D19" s="26"/>
      <c r="E19" s="27">
        <v>2</v>
      </c>
      <c r="F19" s="27"/>
      <c r="G19" s="27"/>
      <c r="H19" s="29">
        <f t="shared" ref="H19:V19" si="3">H20+H21</f>
        <v>1024.06</v>
      </c>
      <c r="I19" s="29">
        <f t="shared" si="3"/>
        <v>1024.06</v>
      </c>
      <c r="J19" s="29">
        <f>SUM(J20:J21)</f>
        <v>899.02</v>
      </c>
      <c r="K19" s="29">
        <f t="shared" si="3"/>
        <v>0</v>
      </c>
      <c r="L19" s="29">
        <f t="shared" si="3"/>
        <v>10</v>
      </c>
      <c r="M19" s="29">
        <f>SUM(M20:M21)</f>
        <v>115.04</v>
      </c>
      <c r="N19" s="29">
        <f t="shared" si="3"/>
        <v>0</v>
      </c>
      <c r="O19" s="29">
        <f t="shared" si="3"/>
        <v>0</v>
      </c>
      <c r="P19" s="29">
        <f t="shared" si="3"/>
        <v>0</v>
      </c>
      <c r="Q19" s="29">
        <f t="shared" si="3"/>
        <v>0</v>
      </c>
      <c r="R19" s="27"/>
    </row>
    <row r="20" s="2" customFormat="1" ht="157" customHeight="1" spans="1:18">
      <c r="A20" s="30">
        <v>1</v>
      </c>
      <c r="B20" s="30" t="s">
        <v>22</v>
      </c>
      <c r="C20" s="30" t="s">
        <v>69</v>
      </c>
      <c r="D20" s="30" t="s">
        <v>70</v>
      </c>
      <c r="E20" s="27" t="s">
        <v>71</v>
      </c>
      <c r="F20" s="30" t="s">
        <v>27</v>
      </c>
      <c r="G20" s="30" t="s">
        <v>72</v>
      </c>
      <c r="H20" s="31">
        <v>393.85</v>
      </c>
      <c r="I20" s="31">
        <v>393.85</v>
      </c>
      <c r="J20" s="31">
        <v>350</v>
      </c>
      <c r="K20" s="31">
        <v>0</v>
      </c>
      <c r="L20" s="31">
        <v>10</v>
      </c>
      <c r="M20" s="31">
        <v>33.85</v>
      </c>
      <c r="N20" s="31">
        <v>0</v>
      </c>
      <c r="O20" s="31">
        <v>0</v>
      </c>
      <c r="P20" s="31">
        <v>0</v>
      </c>
      <c r="Q20" s="31">
        <v>0</v>
      </c>
      <c r="R20" s="30" t="s">
        <v>73</v>
      </c>
    </row>
    <row r="21" s="2" customFormat="1" ht="213" customHeight="1" spans="1:18">
      <c r="A21" s="30">
        <v>2</v>
      </c>
      <c r="B21" s="30" t="s">
        <v>22</v>
      </c>
      <c r="C21" s="30" t="s">
        <v>74</v>
      </c>
      <c r="D21" s="30" t="s">
        <v>75</v>
      </c>
      <c r="E21" s="27" t="s">
        <v>76</v>
      </c>
      <c r="F21" s="30" t="s">
        <v>27</v>
      </c>
      <c r="G21" s="30" t="s">
        <v>77</v>
      </c>
      <c r="H21" s="31">
        <v>630.21</v>
      </c>
      <c r="I21" s="31">
        <v>630.21</v>
      </c>
      <c r="J21" s="31">
        <v>549.02</v>
      </c>
      <c r="K21" s="31">
        <v>0</v>
      </c>
      <c r="L21" s="31">
        <v>0</v>
      </c>
      <c r="M21" s="31">
        <v>81.19</v>
      </c>
      <c r="N21" s="31"/>
      <c r="O21" s="31"/>
      <c r="P21" s="31"/>
      <c r="Q21" s="31"/>
      <c r="R21" s="30" t="s">
        <v>73</v>
      </c>
    </row>
    <row r="22" s="3" customFormat="1" ht="48" customHeight="1" spans="1:18">
      <c r="A22" s="24" t="s">
        <v>78</v>
      </c>
      <c r="B22" s="25"/>
      <c r="C22" s="25"/>
      <c r="D22" s="26"/>
      <c r="E22" s="27">
        <v>5</v>
      </c>
      <c r="F22" s="27"/>
      <c r="G22" s="27"/>
      <c r="H22" s="29">
        <f>H23+H24+H25+H26+H27</f>
        <v>1265.77</v>
      </c>
      <c r="I22" s="29">
        <f t="shared" ref="H22:V22" si="4">I23+I24+I25+I26</f>
        <v>905.77</v>
      </c>
      <c r="J22" s="29">
        <f>SUM(J23:J27)</f>
        <v>1072.5</v>
      </c>
      <c r="K22" s="29">
        <f t="shared" si="4"/>
        <v>65.25</v>
      </c>
      <c r="L22" s="29">
        <f t="shared" si="4"/>
        <v>69.27</v>
      </c>
      <c r="M22" s="29">
        <f>SUM(M23:M27)</f>
        <v>58.75</v>
      </c>
      <c r="N22" s="29">
        <f t="shared" si="4"/>
        <v>0</v>
      </c>
      <c r="O22" s="29">
        <f t="shared" si="4"/>
        <v>0</v>
      </c>
      <c r="P22" s="29">
        <f t="shared" si="4"/>
        <v>0</v>
      </c>
      <c r="Q22" s="29">
        <f t="shared" si="4"/>
        <v>0</v>
      </c>
      <c r="R22" s="27"/>
    </row>
    <row r="23" s="2" customFormat="1" ht="131" customHeight="1" spans="1:18">
      <c r="A23" s="38">
        <v>1</v>
      </c>
      <c r="B23" s="30" t="s">
        <v>22</v>
      </c>
      <c r="C23" s="21" t="s">
        <v>79</v>
      </c>
      <c r="D23" s="21" t="s">
        <v>80</v>
      </c>
      <c r="E23" s="39" t="s">
        <v>81</v>
      </c>
      <c r="F23" s="30" t="s">
        <v>27</v>
      </c>
      <c r="G23" s="30" t="s">
        <v>82</v>
      </c>
      <c r="H23" s="31">
        <v>214.01</v>
      </c>
      <c r="I23" s="31">
        <v>214.01</v>
      </c>
      <c r="J23" s="31">
        <v>200</v>
      </c>
      <c r="K23" s="31">
        <v>0</v>
      </c>
      <c r="L23" s="31">
        <v>9.00999999999999</v>
      </c>
      <c r="M23" s="31">
        <v>5</v>
      </c>
      <c r="N23" s="31">
        <v>0</v>
      </c>
      <c r="O23" s="31">
        <v>0</v>
      </c>
      <c r="P23" s="31">
        <v>0</v>
      </c>
      <c r="Q23" s="31">
        <v>0</v>
      </c>
      <c r="R23" s="30"/>
    </row>
    <row r="24" s="2" customFormat="1" ht="140" customHeight="1" spans="1:18">
      <c r="A24" s="38">
        <v>2</v>
      </c>
      <c r="B24" s="30" t="s">
        <v>22</v>
      </c>
      <c r="C24" s="21" t="s">
        <v>83</v>
      </c>
      <c r="D24" s="21" t="s">
        <v>84</v>
      </c>
      <c r="E24" s="39" t="s">
        <v>85</v>
      </c>
      <c r="F24" s="30" t="s">
        <v>27</v>
      </c>
      <c r="G24" s="30" t="s">
        <v>86</v>
      </c>
      <c r="H24" s="31">
        <v>251.51</v>
      </c>
      <c r="I24" s="31">
        <v>251.51</v>
      </c>
      <c r="J24" s="31">
        <v>229</v>
      </c>
      <c r="K24" s="31">
        <v>6</v>
      </c>
      <c r="L24" s="31">
        <v>9.50999999999999</v>
      </c>
      <c r="M24" s="31">
        <v>7</v>
      </c>
      <c r="N24" s="31">
        <v>0</v>
      </c>
      <c r="O24" s="31">
        <v>0</v>
      </c>
      <c r="P24" s="31">
        <v>0</v>
      </c>
      <c r="Q24" s="31">
        <v>0</v>
      </c>
      <c r="R24" s="30"/>
    </row>
    <row r="25" s="2" customFormat="1" ht="112" customHeight="1" spans="1:18">
      <c r="A25" s="38">
        <v>3</v>
      </c>
      <c r="B25" s="30" t="s">
        <v>22</v>
      </c>
      <c r="C25" s="21" t="s">
        <v>87</v>
      </c>
      <c r="D25" s="21" t="s">
        <v>88</v>
      </c>
      <c r="E25" s="39" t="s">
        <v>89</v>
      </c>
      <c r="F25" s="30" t="s">
        <v>27</v>
      </c>
      <c r="G25" s="30" t="s">
        <v>90</v>
      </c>
      <c r="H25" s="31">
        <v>245.25</v>
      </c>
      <c r="I25" s="31">
        <v>245.25</v>
      </c>
      <c r="J25" s="31">
        <v>172</v>
      </c>
      <c r="K25" s="31">
        <v>30</v>
      </c>
      <c r="L25" s="31">
        <v>31.25</v>
      </c>
      <c r="M25" s="31">
        <v>12</v>
      </c>
      <c r="N25" s="31">
        <v>0</v>
      </c>
      <c r="O25" s="31">
        <v>0</v>
      </c>
      <c r="P25" s="31">
        <v>0</v>
      </c>
      <c r="Q25" s="31">
        <v>0</v>
      </c>
      <c r="R25" s="30"/>
    </row>
    <row r="26" s="2" customFormat="1" ht="140" customHeight="1" spans="1:18">
      <c r="A26" s="38">
        <v>4</v>
      </c>
      <c r="B26" s="30" t="s">
        <v>22</v>
      </c>
      <c r="C26" s="30" t="s">
        <v>91</v>
      </c>
      <c r="D26" s="30" t="s">
        <v>92</v>
      </c>
      <c r="E26" s="27" t="s">
        <v>93</v>
      </c>
      <c r="F26" s="30" t="s">
        <v>27</v>
      </c>
      <c r="G26" s="30" t="s">
        <v>94</v>
      </c>
      <c r="H26" s="31">
        <v>195</v>
      </c>
      <c r="I26" s="31">
        <v>195</v>
      </c>
      <c r="J26" s="31">
        <v>136.5</v>
      </c>
      <c r="K26" s="31">
        <v>29.25</v>
      </c>
      <c r="L26" s="31">
        <v>19.5</v>
      </c>
      <c r="M26" s="31">
        <v>9.75</v>
      </c>
      <c r="N26" s="31">
        <v>0</v>
      </c>
      <c r="O26" s="31">
        <v>0</v>
      </c>
      <c r="P26" s="31">
        <v>0</v>
      </c>
      <c r="Q26" s="31">
        <v>0</v>
      </c>
      <c r="R26" s="30"/>
    </row>
    <row r="27" s="4" customFormat="1" ht="217" customHeight="1" spans="1:18">
      <c r="A27" s="33">
        <v>5</v>
      </c>
      <c r="B27" s="33" t="s">
        <v>22</v>
      </c>
      <c r="C27" s="33" t="s">
        <v>95</v>
      </c>
      <c r="D27" s="33" t="s">
        <v>96</v>
      </c>
      <c r="E27" s="40" t="s">
        <v>97</v>
      </c>
      <c r="F27" s="41" t="s">
        <v>27</v>
      </c>
      <c r="G27" s="33" t="s">
        <v>98</v>
      </c>
      <c r="H27" s="36">
        <v>360</v>
      </c>
      <c r="I27" s="36">
        <v>360</v>
      </c>
      <c r="J27" s="36">
        <v>335</v>
      </c>
      <c r="K27" s="36">
        <v>0</v>
      </c>
      <c r="L27" s="36">
        <v>0</v>
      </c>
      <c r="M27" s="36">
        <v>25</v>
      </c>
      <c r="N27" s="33">
        <v>0</v>
      </c>
      <c r="O27" s="33">
        <v>0</v>
      </c>
      <c r="P27" s="33">
        <v>0</v>
      </c>
      <c r="Q27" s="33">
        <v>0</v>
      </c>
      <c r="R27" s="33" t="s">
        <v>99</v>
      </c>
    </row>
    <row r="28" s="5" customFormat="1" ht="36" customHeight="1" spans="1:18">
      <c r="A28" s="42" t="s">
        <v>100</v>
      </c>
      <c r="B28" s="43"/>
      <c r="C28" s="43"/>
      <c r="D28" s="44"/>
      <c r="E28" s="45">
        <v>1</v>
      </c>
      <c r="F28" s="45"/>
      <c r="G28" s="37"/>
      <c r="H28" s="46">
        <v>224</v>
      </c>
      <c r="I28" s="46">
        <v>224</v>
      </c>
      <c r="J28" s="46">
        <v>200</v>
      </c>
      <c r="K28" s="46">
        <v>0</v>
      </c>
      <c r="L28" s="46">
        <v>0</v>
      </c>
      <c r="M28" s="46">
        <v>24</v>
      </c>
      <c r="N28" s="37"/>
      <c r="O28" s="37"/>
      <c r="P28" s="37"/>
      <c r="Q28" s="37"/>
      <c r="R28" s="37"/>
    </row>
    <row r="29" s="4" customFormat="1" ht="170" customHeight="1" spans="1:18">
      <c r="A29" s="33">
        <v>1</v>
      </c>
      <c r="B29" s="33" t="s">
        <v>22</v>
      </c>
      <c r="C29" s="33" t="s">
        <v>101</v>
      </c>
      <c r="D29" s="33" t="s">
        <v>102</v>
      </c>
      <c r="E29" s="37" t="s">
        <v>103</v>
      </c>
      <c r="F29" s="41" t="s">
        <v>27</v>
      </c>
      <c r="G29" s="33" t="s">
        <v>104</v>
      </c>
      <c r="H29" s="36">
        <v>224</v>
      </c>
      <c r="I29" s="36">
        <v>224</v>
      </c>
      <c r="J29" s="36">
        <v>200</v>
      </c>
      <c r="K29" s="36">
        <v>0</v>
      </c>
      <c r="L29" s="36">
        <v>0</v>
      </c>
      <c r="M29" s="36">
        <v>24</v>
      </c>
      <c r="N29" s="33">
        <v>0</v>
      </c>
      <c r="O29" s="33">
        <v>0</v>
      </c>
      <c r="P29" s="33">
        <v>0</v>
      </c>
      <c r="Q29" s="33">
        <v>0</v>
      </c>
      <c r="R29" s="33"/>
    </row>
    <row r="30" s="3" customFormat="1" ht="48" customHeight="1" spans="1:18">
      <c r="A30" s="27" t="s">
        <v>105</v>
      </c>
      <c r="B30" s="27"/>
      <c r="C30" s="27"/>
      <c r="D30" s="27"/>
      <c r="E30" s="27">
        <v>3</v>
      </c>
      <c r="F30" s="27"/>
      <c r="G30" s="27"/>
      <c r="H30" s="29">
        <f t="shared" ref="H30:V30" si="5">H31+H32+H33</f>
        <v>10101.52</v>
      </c>
      <c r="I30" s="29">
        <f t="shared" si="5"/>
        <v>10101.52</v>
      </c>
      <c r="J30" s="29">
        <f>SUM(J31:J33)</f>
        <v>6456</v>
      </c>
      <c r="K30" s="29">
        <f t="shared" si="5"/>
        <v>2544</v>
      </c>
      <c r="L30" s="29">
        <f t="shared" si="5"/>
        <v>240.24</v>
      </c>
      <c r="M30" s="29">
        <f>SUM(M31:M33)</f>
        <v>861.28</v>
      </c>
      <c r="N30" s="29">
        <f t="shared" si="5"/>
        <v>0</v>
      </c>
      <c r="O30" s="29">
        <f t="shared" si="5"/>
        <v>0</v>
      </c>
      <c r="P30" s="29">
        <f t="shared" si="5"/>
        <v>0</v>
      </c>
      <c r="Q30" s="29">
        <f t="shared" si="5"/>
        <v>0</v>
      </c>
      <c r="R30" s="27"/>
    </row>
    <row r="31" s="2" customFormat="1" customHeight="1" spans="1:18">
      <c r="A31" s="30">
        <v>1</v>
      </c>
      <c r="B31" s="30" t="s">
        <v>22</v>
      </c>
      <c r="C31" s="20" t="s">
        <v>106</v>
      </c>
      <c r="D31" s="20" t="s">
        <v>107</v>
      </c>
      <c r="E31" s="39" t="s">
        <v>108</v>
      </c>
      <c r="F31" s="30" t="s">
        <v>27</v>
      </c>
      <c r="G31" s="30" t="s">
        <v>109</v>
      </c>
      <c r="H31" s="31">
        <v>2938.28</v>
      </c>
      <c r="I31" s="31">
        <v>2938.28</v>
      </c>
      <c r="J31" s="31">
        <v>1800</v>
      </c>
      <c r="K31" s="31">
        <v>753</v>
      </c>
      <c r="L31" s="31">
        <v>100</v>
      </c>
      <c r="M31" s="31">
        <v>285.28</v>
      </c>
      <c r="N31" s="31">
        <v>0</v>
      </c>
      <c r="O31" s="31">
        <v>0</v>
      </c>
      <c r="P31" s="31">
        <v>0</v>
      </c>
      <c r="Q31" s="31">
        <v>0</v>
      </c>
      <c r="R31" s="30" t="s">
        <v>110</v>
      </c>
    </row>
    <row r="32" s="2" customFormat="1" customHeight="1" spans="1:18">
      <c r="A32" s="30">
        <v>2</v>
      </c>
      <c r="B32" s="30" t="s">
        <v>22</v>
      </c>
      <c r="C32" s="20" t="s">
        <v>111</v>
      </c>
      <c r="D32" s="20" t="s">
        <v>75</v>
      </c>
      <c r="E32" s="39" t="s">
        <v>112</v>
      </c>
      <c r="F32" s="30" t="s">
        <v>27</v>
      </c>
      <c r="G32" s="30" t="s">
        <v>113</v>
      </c>
      <c r="H32" s="31">
        <v>3641.09</v>
      </c>
      <c r="I32" s="31">
        <v>3641.09</v>
      </c>
      <c r="J32" s="31">
        <v>2366</v>
      </c>
      <c r="K32" s="31">
        <v>911</v>
      </c>
      <c r="L32" s="31">
        <v>84.09</v>
      </c>
      <c r="M32" s="31">
        <v>280</v>
      </c>
      <c r="N32" s="31">
        <v>0</v>
      </c>
      <c r="O32" s="31">
        <v>0</v>
      </c>
      <c r="P32" s="31">
        <v>0</v>
      </c>
      <c r="Q32" s="31">
        <v>0</v>
      </c>
      <c r="R32" s="30" t="s">
        <v>110</v>
      </c>
    </row>
    <row r="33" s="2" customFormat="1" customHeight="1" spans="1:18">
      <c r="A33" s="30">
        <v>3</v>
      </c>
      <c r="B33" s="30" t="s">
        <v>22</v>
      </c>
      <c r="C33" s="20" t="s">
        <v>114</v>
      </c>
      <c r="D33" s="20" t="s">
        <v>115</v>
      </c>
      <c r="E33" s="27" t="s">
        <v>116</v>
      </c>
      <c r="F33" s="30" t="s">
        <v>27</v>
      </c>
      <c r="G33" s="30" t="s">
        <v>117</v>
      </c>
      <c r="H33" s="31">
        <v>3522.15</v>
      </c>
      <c r="I33" s="31">
        <v>3522.15</v>
      </c>
      <c r="J33" s="31">
        <v>2290</v>
      </c>
      <c r="K33" s="31">
        <v>880</v>
      </c>
      <c r="L33" s="31">
        <v>56.1500000000001</v>
      </c>
      <c r="M33" s="31">
        <v>296</v>
      </c>
      <c r="N33" s="31">
        <v>0</v>
      </c>
      <c r="O33" s="31">
        <v>0</v>
      </c>
      <c r="P33" s="31">
        <v>0</v>
      </c>
      <c r="Q33" s="31">
        <v>0</v>
      </c>
      <c r="R33" s="30"/>
    </row>
    <row r="34" s="3" customFormat="1" ht="43" customHeight="1" spans="1:18">
      <c r="A34" s="27" t="s">
        <v>118</v>
      </c>
      <c r="B34" s="27"/>
      <c r="C34" s="27"/>
      <c r="D34" s="27"/>
      <c r="E34" s="27">
        <v>2</v>
      </c>
      <c r="F34" s="27"/>
      <c r="G34" s="27"/>
      <c r="H34" s="29">
        <f t="shared" ref="H34:V34" si="6">H35+H36</f>
        <v>7681.39</v>
      </c>
      <c r="I34" s="29">
        <f t="shared" si="6"/>
        <v>7681.39</v>
      </c>
      <c r="J34" s="29">
        <f>SUM(J35:J36)</f>
        <v>4888.05</v>
      </c>
      <c r="K34" s="29">
        <f t="shared" si="6"/>
        <v>1881.5395</v>
      </c>
      <c r="L34" s="29">
        <f t="shared" si="6"/>
        <v>407.03</v>
      </c>
      <c r="M34" s="29">
        <f>SUM(M35:M36)</f>
        <v>504.7705</v>
      </c>
      <c r="N34" s="29">
        <f t="shared" si="6"/>
        <v>0</v>
      </c>
      <c r="O34" s="29">
        <f t="shared" si="6"/>
        <v>0</v>
      </c>
      <c r="P34" s="29">
        <f t="shared" si="6"/>
        <v>0</v>
      </c>
      <c r="Q34" s="29">
        <f t="shared" si="6"/>
        <v>0</v>
      </c>
      <c r="R34" s="27"/>
    </row>
    <row r="35" s="2" customFormat="1" customHeight="1" spans="1:18">
      <c r="A35" s="20">
        <v>1</v>
      </c>
      <c r="B35" s="30" t="s">
        <v>22</v>
      </c>
      <c r="C35" s="20" t="s">
        <v>119</v>
      </c>
      <c r="D35" s="20" t="s">
        <v>120</v>
      </c>
      <c r="E35" s="27" t="s">
        <v>121</v>
      </c>
      <c r="F35" s="30" t="s">
        <v>27</v>
      </c>
      <c r="G35" s="30" t="s">
        <v>122</v>
      </c>
      <c r="H35" s="31">
        <v>3767.97</v>
      </c>
      <c r="I35" s="31">
        <v>3767.97</v>
      </c>
      <c r="J35" s="31">
        <v>2453</v>
      </c>
      <c r="K35" s="31">
        <v>905</v>
      </c>
      <c r="L35" s="31">
        <v>110.97</v>
      </c>
      <c r="M35" s="31">
        <v>299</v>
      </c>
      <c r="N35" s="31">
        <v>0</v>
      </c>
      <c r="O35" s="31">
        <v>0</v>
      </c>
      <c r="P35" s="31">
        <v>0</v>
      </c>
      <c r="Q35" s="31">
        <v>0</v>
      </c>
      <c r="R35" s="30"/>
    </row>
    <row r="36" s="2" customFormat="1" customHeight="1" spans="1:18">
      <c r="A36" s="20">
        <v>2</v>
      </c>
      <c r="B36" s="30" t="s">
        <v>22</v>
      </c>
      <c r="C36" s="20" t="s">
        <v>123</v>
      </c>
      <c r="D36" s="20" t="s">
        <v>124</v>
      </c>
      <c r="E36" s="27" t="s">
        <v>125</v>
      </c>
      <c r="F36" s="30" t="s">
        <v>27</v>
      </c>
      <c r="G36" s="30" t="s">
        <v>126</v>
      </c>
      <c r="H36" s="31">
        <v>3913.42</v>
      </c>
      <c r="I36" s="31">
        <v>3913.42</v>
      </c>
      <c r="J36" s="31">
        <v>2435.05</v>
      </c>
      <c r="K36" s="31">
        <v>976.5395</v>
      </c>
      <c r="L36" s="31">
        <v>296.06</v>
      </c>
      <c r="M36" s="31">
        <v>205.7705</v>
      </c>
      <c r="N36" s="31">
        <v>0</v>
      </c>
      <c r="O36" s="31">
        <v>0</v>
      </c>
      <c r="P36" s="31">
        <v>0</v>
      </c>
      <c r="Q36" s="31">
        <v>0</v>
      </c>
      <c r="R36" s="30"/>
    </row>
    <row r="37" s="3" customFormat="1" ht="43" customHeight="1" spans="1:18">
      <c r="A37" s="27" t="s">
        <v>127</v>
      </c>
      <c r="B37" s="27"/>
      <c r="C37" s="27"/>
      <c r="D37" s="27"/>
      <c r="E37" s="27">
        <v>4</v>
      </c>
      <c r="F37" s="27"/>
      <c r="G37" s="27"/>
      <c r="H37" s="29">
        <f>H38+H39+H40+H41</f>
        <v>1199.72</v>
      </c>
      <c r="I37" s="29">
        <f t="shared" ref="H37:V37" si="7">I38+I39+I40</f>
        <v>969.43</v>
      </c>
      <c r="J37" s="29">
        <f>SUM(J38:J41)</f>
        <v>1199.72</v>
      </c>
      <c r="K37" s="29">
        <f t="shared" si="7"/>
        <v>0</v>
      </c>
      <c r="L37" s="29">
        <f t="shared" si="7"/>
        <v>0</v>
      </c>
      <c r="M37" s="29">
        <f t="shared" si="7"/>
        <v>0</v>
      </c>
      <c r="N37" s="29">
        <f t="shared" si="7"/>
        <v>0</v>
      </c>
      <c r="O37" s="29">
        <f t="shared" si="7"/>
        <v>0</v>
      </c>
      <c r="P37" s="29">
        <f t="shared" si="7"/>
        <v>0</v>
      </c>
      <c r="Q37" s="29">
        <f t="shared" si="7"/>
        <v>0</v>
      </c>
      <c r="R37" s="27"/>
    </row>
    <row r="38" s="2" customFormat="1" ht="98" customHeight="1" spans="1:18">
      <c r="A38" s="30">
        <v>1</v>
      </c>
      <c r="B38" s="20" t="s">
        <v>22</v>
      </c>
      <c r="C38" s="20" t="s">
        <v>128</v>
      </c>
      <c r="D38" s="20" t="s">
        <v>22</v>
      </c>
      <c r="E38" s="30" t="s">
        <v>129</v>
      </c>
      <c r="F38" s="30" t="s">
        <v>27</v>
      </c>
      <c r="G38" s="30" t="s">
        <v>130</v>
      </c>
      <c r="H38" s="31">
        <v>2.08</v>
      </c>
      <c r="I38" s="31">
        <v>2.08</v>
      </c>
      <c r="J38" s="47">
        <v>2.08</v>
      </c>
      <c r="K38" s="47">
        <v>0</v>
      </c>
      <c r="L38" s="47">
        <v>0</v>
      </c>
      <c r="M38" s="47">
        <v>0</v>
      </c>
      <c r="N38" s="31">
        <v>0</v>
      </c>
      <c r="O38" s="31">
        <v>0</v>
      </c>
      <c r="P38" s="31">
        <v>0</v>
      </c>
      <c r="Q38" s="31">
        <v>0</v>
      </c>
      <c r="R38" s="30"/>
    </row>
    <row r="39" s="2" customFormat="1" ht="151" customHeight="1" spans="1:18">
      <c r="A39" s="30">
        <v>2</v>
      </c>
      <c r="B39" s="30" t="s">
        <v>22</v>
      </c>
      <c r="C39" s="30" t="s">
        <v>131</v>
      </c>
      <c r="D39" s="30" t="s">
        <v>22</v>
      </c>
      <c r="E39" s="27" t="s">
        <v>132</v>
      </c>
      <c r="F39" s="30" t="s">
        <v>27</v>
      </c>
      <c r="G39" s="30" t="s">
        <v>133</v>
      </c>
      <c r="H39" s="31">
        <v>306.65</v>
      </c>
      <c r="I39" s="31">
        <v>306.65</v>
      </c>
      <c r="J39" s="47">
        <v>306.65</v>
      </c>
      <c r="K39" s="47">
        <v>0</v>
      </c>
      <c r="L39" s="47">
        <v>0</v>
      </c>
      <c r="M39" s="47">
        <v>0</v>
      </c>
      <c r="N39" s="31">
        <v>0</v>
      </c>
      <c r="O39" s="31">
        <v>0</v>
      </c>
      <c r="P39" s="31">
        <v>0</v>
      </c>
      <c r="Q39" s="31">
        <v>0</v>
      </c>
      <c r="R39" s="30"/>
    </row>
    <row r="40" s="2" customFormat="1" ht="94" customHeight="1" spans="1:18">
      <c r="A40" s="30">
        <v>3</v>
      </c>
      <c r="B40" s="20" t="s">
        <v>22</v>
      </c>
      <c r="C40" s="20" t="s">
        <v>134</v>
      </c>
      <c r="D40" s="20" t="s">
        <v>22</v>
      </c>
      <c r="E40" s="30" t="s">
        <v>135</v>
      </c>
      <c r="F40" s="30" t="s">
        <v>27</v>
      </c>
      <c r="G40" s="30" t="s">
        <v>136</v>
      </c>
      <c r="H40" s="31">
        <v>660.7</v>
      </c>
      <c r="I40" s="31">
        <v>660.7</v>
      </c>
      <c r="J40" s="47">
        <v>660.7</v>
      </c>
      <c r="K40" s="47">
        <v>0</v>
      </c>
      <c r="L40" s="47">
        <v>0</v>
      </c>
      <c r="M40" s="47">
        <v>0</v>
      </c>
      <c r="N40" s="31">
        <v>0</v>
      </c>
      <c r="O40" s="31">
        <v>0</v>
      </c>
      <c r="P40" s="31">
        <v>0</v>
      </c>
      <c r="Q40" s="31">
        <v>0</v>
      </c>
      <c r="R40" s="30"/>
    </row>
    <row r="41" s="4" customFormat="1" ht="89" customHeight="1" spans="1:18">
      <c r="A41" s="33">
        <v>4</v>
      </c>
      <c r="B41" s="33" t="s">
        <v>22</v>
      </c>
      <c r="C41" s="33" t="s">
        <v>137</v>
      </c>
      <c r="D41" s="41" t="s">
        <v>22</v>
      </c>
      <c r="E41" s="33" t="s">
        <v>138</v>
      </c>
      <c r="F41" s="41" t="s">
        <v>27</v>
      </c>
      <c r="G41" s="33" t="s">
        <v>139</v>
      </c>
      <c r="H41" s="36">
        <v>230.29</v>
      </c>
      <c r="I41" s="36">
        <v>230.29</v>
      </c>
      <c r="J41" s="36">
        <v>230.29</v>
      </c>
      <c r="K41" s="36">
        <v>0</v>
      </c>
      <c r="L41" s="36">
        <v>0</v>
      </c>
      <c r="M41" s="36">
        <v>0</v>
      </c>
      <c r="N41" s="33">
        <v>0</v>
      </c>
      <c r="O41" s="33">
        <v>0</v>
      </c>
      <c r="P41" s="33">
        <v>0</v>
      </c>
      <c r="Q41" s="33">
        <v>0</v>
      </c>
      <c r="R41" s="33"/>
    </row>
  </sheetData>
  <mergeCells count="22">
    <mergeCell ref="A1:C1"/>
    <mergeCell ref="A2:Q2"/>
    <mergeCell ref="A3:D3"/>
    <mergeCell ref="I3:J3"/>
    <mergeCell ref="G4:H4"/>
    <mergeCell ref="I4:Q4"/>
    <mergeCell ref="A6:C6"/>
    <mergeCell ref="A7:D7"/>
    <mergeCell ref="A18:D18"/>
    <mergeCell ref="A19:D19"/>
    <mergeCell ref="A22:D22"/>
    <mergeCell ref="A28:D28"/>
    <mergeCell ref="A30:D30"/>
    <mergeCell ref="A34:D34"/>
    <mergeCell ref="A37:D37"/>
    <mergeCell ref="A4:A5"/>
    <mergeCell ref="B4:B5"/>
    <mergeCell ref="C4:C5"/>
    <mergeCell ref="D4:D5"/>
    <mergeCell ref="E4:E5"/>
    <mergeCell ref="F4:F5"/>
    <mergeCell ref="R4:R5"/>
  </mergeCells>
  <printOptions horizontalCentered="1"/>
  <pageMargins left="0.314583333333333" right="0.236111111111111" top="0.409027777777778" bottom="0.409027777777778" header="0.5" footer="0.5"/>
  <pageSetup paperSize="8"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公示公告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四季</cp:lastModifiedBy>
  <cp:revision>0</cp:revision>
  <dcterms:created xsi:type="dcterms:W3CDTF">2022-05-17T14:13:00Z</dcterms:created>
  <dcterms:modified xsi:type="dcterms:W3CDTF">2024-09-11T09:26:19Z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9644B0C8626047C092999278021EAD22_13</vt:lpwstr>
  </property>
  <property fmtid="{D5CDD505-2E9C-101B-9397-08002B2CF9AE}" pid="3" name="KSOProductBuildVer">
    <vt:lpwstr>2052-12.1.0.17857</vt:lpwstr>
  </property>
  <property fmtid="{D5CDD505-2E9C-101B-9397-08002B2CF9AE}" pid="4" name="KSOReadingLayout">
    <vt:bool>true</vt:bool>
  </property>
</Properties>
</file>